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e78937ce7c5c05b/YURIRIA 21 - 24/TRANSPARENCIA/2023/titulo V/1er trim 2023/informacion presupuestaria/"/>
    </mc:Choice>
  </mc:AlternateContent>
  <xr:revisionPtr revIDLastSave="11" documentId="13_ncr:1_{395B57F7-33A9-410F-9AC5-8A68B56785D8}" xr6:coauthVersionLast="47" xr6:coauthVersionMax="47" xr10:uidLastSave="{E601C352-F783-4282-BCC8-71A16A67252D}"/>
  <bookViews>
    <workbookView xWindow="-108" yWindow="-108" windowWidth="23256" windowHeight="12456" tabRatio="885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CFG!$A$3:$G$36</definedName>
    <definedName name="_xlnm._FilterDatabase" localSheetId="0" hidden="1">COG!$A$3:$G$76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5" l="1"/>
  <c r="F5" i="8"/>
  <c r="E13" i="6"/>
  <c r="D56" i="4" l="1"/>
  <c r="G56" i="4" s="1"/>
  <c r="D55" i="4"/>
  <c r="G55" i="4" s="1"/>
  <c r="D54" i="4"/>
  <c r="G54" i="4" s="1"/>
  <c r="D53" i="4"/>
  <c r="G53" i="4" s="1"/>
  <c r="D52" i="4"/>
  <c r="G52" i="4" s="1"/>
  <c r="D51" i="4"/>
  <c r="G51" i="4" s="1"/>
  <c r="D50" i="4"/>
  <c r="G50" i="4" s="1"/>
  <c r="D49" i="4"/>
  <c r="G49" i="4" s="1"/>
  <c r="D48" i="4"/>
  <c r="G48" i="4" s="1"/>
  <c r="D47" i="4"/>
  <c r="G47" i="4" s="1"/>
  <c r="D46" i="4"/>
  <c r="G46" i="4" s="1"/>
  <c r="D45" i="4"/>
  <c r="G45" i="4" s="1"/>
  <c r="D44" i="4"/>
  <c r="G44" i="4" s="1"/>
  <c r="D43" i="4"/>
  <c r="G43" i="4" s="1"/>
  <c r="D42" i="4"/>
  <c r="G42" i="4" s="1"/>
  <c r="D41" i="4"/>
  <c r="G41" i="4" s="1"/>
  <c r="D40" i="4"/>
  <c r="G40" i="4" s="1"/>
  <c r="D39" i="4"/>
  <c r="G39" i="4" s="1"/>
  <c r="D38" i="4"/>
  <c r="G38" i="4" s="1"/>
  <c r="D37" i="4"/>
  <c r="G37" i="4" s="1"/>
  <c r="D36" i="4"/>
  <c r="G36" i="4" s="1"/>
  <c r="D35" i="4"/>
  <c r="G35" i="4" s="1"/>
  <c r="D34" i="4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F83" i="4"/>
  <c r="E83" i="4"/>
  <c r="C83" i="4"/>
  <c r="D82" i="4"/>
  <c r="G82" i="4" s="1"/>
  <c r="D81" i="4"/>
  <c r="G81" i="4" s="1"/>
  <c r="D80" i="4"/>
  <c r="G80" i="4" s="1"/>
  <c r="D79" i="4"/>
  <c r="G79" i="4" s="1"/>
  <c r="D78" i="4"/>
  <c r="G78" i="4" s="1"/>
  <c r="D77" i="4"/>
  <c r="G77" i="4" s="1"/>
  <c r="D76" i="4"/>
  <c r="G76" i="4" s="1"/>
  <c r="B83" i="4"/>
  <c r="F69" i="4"/>
  <c r="E69" i="4"/>
  <c r="D68" i="4"/>
  <c r="G68" i="4" s="1"/>
  <c r="D67" i="4"/>
  <c r="G67" i="4" s="1"/>
  <c r="D66" i="4"/>
  <c r="G66" i="4" s="1"/>
  <c r="D65" i="4"/>
  <c r="G65" i="4" s="1"/>
  <c r="C69" i="4"/>
  <c r="B69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58" i="4"/>
  <c r="E58" i="4"/>
  <c r="C58" i="4"/>
  <c r="B58" i="4"/>
  <c r="G69" i="4" l="1"/>
  <c r="G83" i="4"/>
  <c r="D69" i="4"/>
  <c r="D83" i="4"/>
  <c r="G58" i="4"/>
  <c r="D58" i="4"/>
  <c r="D36" i="5" l="1"/>
  <c r="G36" i="5" s="1"/>
  <c r="D35" i="5"/>
  <c r="G35" i="5" s="1"/>
  <c r="D34" i="5"/>
  <c r="D33" i="5"/>
  <c r="G33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4" i="5"/>
  <c r="G24" i="5" s="1"/>
  <c r="D23" i="5"/>
  <c r="G23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5" i="5"/>
  <c r="G15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2" i="5"/>
  <c r="F22" i="5"/>
  <c r="F14" i="5"/>
  <c r="F5" i="5"/>
  <c r="E32" i="5"/>
  <c r="E22" i="5"/>
  <c r="E14" i="5"/>
  <c r="E5" i="5"/>
  <c r="C32" i="5"/>
  <c r="C22" i="5"/>
  <c r="C14" i="5"/>
  <c r="C5" i="5"/>
  <c r="B32" i="5"/>
  <c r="B22" i="5"/>
  <c r="B14" i="5"/>
  <c r="B5" i="5"/>
  <c r="G10" i="8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D6" i="6"/>
  <c r="G6" i="6" s="1"/>
  <c r="D7" i="6"/>
  <c r="G7" i="6" s="1"/>
  <c r="D8" i="6"/>
  <c r="G8" i="6" s="1"/>
  <c r="D9" i="6"/>
  <c r="D10" i="6"/>
  <c r="G10" i="6" s="1"/>
  <c r="D11" i="6"/>
  <c r="G11" i="6" s="1"/>
  <c r="D12" i="6"/>
  <c r="G12" i="6" s="1"/>
  <c r="G47" i="6"/>
  <c r="G9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B43" i="6"/>
  <c r="B33" i="6"/>
  <c r="B23" i="6"/>
  <c r="B13" i="6"/>
  <c r="B5" i="6"/>
  <c r="D69" i="6" l="1"/>
  <c r="G69" i="6" s="1"/>
  <c r="D53" i="6"/>
  <c r="G53" i="6" s="1"/>
  <c r="D23" i="6"/>
  <c r="D13" i="6"/>
  <c r="G13" i="6" s="1"/>
  <c r="D43" i="6"/>
  <c r="G43" i="6" s="1"/>
  <c r="G23" i="6"/>
  <c r="D33" i="6"/>
  <c r="G33" i="6" s="1"/>
  <c r="D65" i="6"/>
  <c r="G65" i="6" s="1"/>
  <c r="D57" i="6"/>
  <c r="G57" i="6" s="1"/>
  <c r="F77" i="6"/>
  <c r="B77" i="6"/>
  <c r="C77" i="6"/>
  <c r="D5" i="6"/>
  <c r="E77" i="6"/>
  <c r="E10" i="8"/>
  <c r="B37" i="5"/>
  <c r="G22" i="5"/>
  <c r="G14" i="5"/>
  <c r="D32" i="5"/>
  <c r="G34" i="5"/>
  <c r="G32" i="5" s="1"/>
  <c r="D5" i="5"/>
  <c r="G12" i="5"/>
  <c r="G5" i="5" s="1"/>
  <c r="C37" i="5"/>
  <c r="E37" i="5"/>
  <c r="F37" i="5"/>
  <c r="D22" i="5"/>
  <c r="D14" i="5"/>
  <c r="H10" i="8"/>
  <c r="D37" i="5" l="1"/>
  <c r="D77" i="6"/>
  <c r="G5" i="6"/>
  <c r="G77" i="6" s="1"/>
  <c r="G37" i="5"/>
</calcChain>
</file>

<file path=xl/sharedStrings.xml><?xml version="1.0" encoding="utf-8"?>
<sst xmlns="http://schemas.openxmlformats.org/spreadsheetml/2006/main" count="247" uniqueCount="186">
  <si>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</si>
  <si>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</si>
  <si>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</si>
  <si>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</si>
  <si>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</si>
  <si>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</si>
  <si>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</si>
  <si>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</si>
  <si>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</si>
  <si>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</si>
  <si>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</si>
  <si>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</si>
  <si>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</si>
  <si>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</si>
  <si>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</si>
  <si>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</si>
  <si>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</si>
  <si>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</si>
  <si>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</si>
  <si>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</si>
  <si>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</si>
  <si>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</si>
  <si>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</si>
  <si>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</si>
  <si>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</si>
  <si>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</si>
  <si>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</si>
  <si>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</si>
  <si>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</si>
  <si>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</si>
  <si>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</si>
  <si>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</si>
  <si>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</si>
  <si>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</si>
  <si>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</si>
  <si>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</si>
  <si>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</si>
  <si>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</si>
  <si>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</si>
  <si>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</si>
  <si>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</si>
  <si>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</si>
  <si>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</si>
  <si>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</si>
  <si>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</si>
  <si>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</si>
  <si>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</si>
  <si>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</si>
  <si>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</si>
  <si>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</si>
  <si>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</si>
  <si>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</si>
  <si>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</si>
  <si>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</si>
  <si>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</si>
  <si>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</si>
  <si>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</si>
  <si>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</si>
  <si>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</si>
  <si>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</si>
  <si>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</si>
  <si>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</si>
  <si>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</si>
  <si>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</si>
  <si>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</si>
  <si>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</si>
  <si>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</si>
  <si>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</si>
  <si>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</si>
  <si>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</si>
  <si>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</si>
  <si>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</si>
  <si>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</si>
  <si>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</si>
  <si>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</si>
  <si>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</si>
  <si>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</si>
  <si>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</si>
  <si>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</si>
  <si>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</si>
  <si>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</si>
  <si>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</si>
  <si>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</si>
  <si>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</si>
  <si>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</si>
  <si>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</si>
  <si>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</si>
  <si>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</si>
  <si>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</si>
  <si>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</si>
  <si>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</si>
  <si>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</si>
  <si>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</si>
  <si>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</si>
  <si>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</si>
  <si>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</si>
  <si>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</si>
  <si>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</si>
  <si>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</si>
  <si>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</si>
  <si>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</si>
  <si>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</si>
  <si>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</si>
  <si>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</si>
  <si>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</si>
  <si>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</si>
  <si>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</si>
  <si>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</si>
  <si>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</si>
  <si>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</si>
  <si>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</si>
  <si>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</si>
  <si>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</si>
  <si>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</si>
  <si>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</si>
  <si>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</si>
  <si>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</si>
  <si>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</si>
  <si>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</si>
  <si>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</si>
  <si>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</si>
  <si>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</si>
  <si>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</si>
  <si>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</si>
  <si>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</si>
  <si>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</si>
  <si>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</si>
  <si>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</si>
  <si>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</si>
  <si>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Municipio de Yuriria
Estado Analítico del Ejercicio del Presupuesto de Egresos
Clasificación por Objeto del Gasto (Capítulo y Concepto)
Del 1 de Enero al 31 de Marzo de 2023</t>
  </si>
  <si>
    <t>Municipio de Yuriria
Estado Analítico del Ejercicio del Presupuesto de Egresos
Clasificación Económica (por Tipo de Gasto)
Del 1 de Enero al 31 de Marzo de 2023</t>
  </si>
  <si>
    <t>31111M460010100 SINDICO</t>
  </si>
  <si>
    <t>31111M460010200 REGIDORES</t>
  </si>
  <si>
    <t>31111M460010300 PRESIDENTE MUNICIPAL</t>
  </si>
  <si>
    <t>31111M460020100 PRESIDENCIA MUNICIPAL</t>
  </si>
  <si>
    <t>31111M460020200 COORDINACION DE DESARROL</t>
  </si>
  <si>
    <t>31111M460020400 DEPARTAMENTO AYUDAS VARI</t>
  </si>
  <si>
    <t>31111M460020500 OFICINA DE ENLACE CIUDAD</t>
  </si>
  <si>
    <t>31111M460030000 DIRECCION DE COMUNICACIO</t>
  </si>
  <si>
    <t>31111M460040000 JUZGADO MUNICIPAL</t>
  </si>
  <si>
    <t>31111M460050000 DIRECCION DE ASUNTOS JUR</t>
  </si>
  <si>
    <t>31111M460060000 DIRECCION DE TURISMO</t>
  </si>
  <si>
    <t>31111M460070000 DIRECCION DE INFORMATICA</t>
  </si>
  <si>
    <t>31111M460080000 INSTITUTO MPAL DE LA JUV</t>
  </si>
  <si>
    <t>31111M460090000 SECRETARIA DEL H. AYUNTA</t>
  </si>
  <si>
    <t>31111M460100000 DIRECCION DE FISCALIZACI</t>
  </si>
  <si>
    <t>31111M460110000 DIRECCION DE SANIDAD</t>
  </si>
  <si>
    <t>31111M460120000 ARCHIVO MUNICIPAL</t>
  </si>
  <si>
    <t>31111M460130000 OFICINA ENLACE SRE</t>
  </si>
  <si>
    <t>31111M460140100 TESORERIA MUNICIPAL</t>
  </si>
  <si>
    <t>31111M460140200 JEFATURA DE ADQUISICIONE</t>
  </si>
  <si>
    <t>31111M460140300 COORDINACION DE MANTENIM</t>
  </si>
  <si>
    <t>31111M460150000 DIRECCION DE PREDIAL Y C</t>
  </si>
  <si>
    <t>31111M460160000 DIRECCION DE RECURSOS HU</t>
  </si>
  <si>
    <t>31111M460170000 UNID TRANSP Y ACCESO A L</t>
  </si>
  <si>
    <t>31111M460180000 DIRECCION DE OBRAS PUBLI</t>
  </si>
  <si>
    <t>31111M460190000 DIRECCION DE DESARROLLO</t>
  </si>
  <si>
    <t>31111M460200000 DIRECCION DE PLANEACION</t>
  </si>
  <si>
    <t>31111M460210000 COMISARIA DE SEGURIDAD P</t>
  </si>
  <si>
    <t>31111M460220000 DIRECCION DE PROTECCION</t>
  </si>
  <si>
    <t>31111M460230000 DIRECCION DE MOVILIDAD M</t>
  </si>
  <si>
    <t>31111M460240100 DIRECCION DE SERVICIOS P</t>
  </si>
  <si>
    <t>31111M460240200 LIMPIA</t>
  </si>
  <si>
    <t>31111M460240300 PARQUES Y JARDINES</t>
  </si>
  <si>
    <t>31111M460240400 PANTEONES</t>
  </si>
  <si>
    <t>31111M460240500 ALUMBRADO PUBLICO</t>
  </si>
  <si>
    <t>31111M460240600 COORDINACION DE SERVICIO</t>
  </si>
  <si>
    <t>31111M460250000 DIRECCION DE MEDIO AMBIE</t>
  </si>
  <si>
    <t>31111M460260000 DIRECCION DE ASENTAMIENT</t>
  </si>
  <si>
    <t>31111M460270000 DIRECCION DE AGUA POTABL</t>
  </si>
  <si>
    <t>31111M460280000 DIRECCION DE DESARROLLO</t>
  </si>
  <si>
    <t>31111M460290000 DIRECCION DE DESARROLLO</t>
  </si>
  <si>
    <t>31111M460300000 DIRECCION DE DESARROLLO</t>
  </si>
  <si>
    <t>31111M460310000 IMUVI</t>
  </si>
  <si>
    <t>31111M460320000 INSTANCIA DE LA MUJER YU</t>
  </si>
  <si>
    <t>31111M460330000 DIRECCION DE ATENCION AL</t>
  </si>
  <si>
    <t>31111M460340000 DIRECCION DE EDUCACION P</t>
  </si>
  <si>
    <t>31111M460350000 DIRECCION DE DEPORTE</t>
  </si>
  <si>
    <t>31111M460360000 DIRECCION DE CASA DE LA</t>
  </si>
  <si>
    <t>31111M460370000 CONTRALORIA MUNICIPAL</t>
  </si>
  <si>
    <t>31111M460900100 SIST PARA EL DES INTERAL</t>
  </si>
  <si>
    <t>I460000000 INGRESOS GENERICOS</t>
  </si>
  <si>
    <t>Municipio de Yuriria
Estado Analítico del Ejercicio del Presupuesto de Egresos
Clasificación Administrativa
Del 1 de Enero al 31 de Marzo de 2023</t>
  </si>
  <si>
    <t>Municipio de Yuriria
Estado Analítico del Ejercicio del Presupuesto de Egresos
Clasificación Administrativa (Poderes)
Del 1 de Enero al 31 de Marzo de 2023</t>
  </si>
  <si>
    <t>Municipio de Yuriria
Estado Analítico del Ejercicio del Presupuesto de Egresos
Clasificación Administrativa (Sector Paraestatal)
Del 1 de Enero al 31 de Marzo de 2023</t>
  </si>
  <si>
    <t>Municipio de Yuriria
Estado Analítico del Ejercicio del Presupuesto de Egresos
Clasificación Funcional (Finalidad y Función)
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</si>
</sst>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Border="1" applyAlignment="1">
      <alignment horizontal="center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4" xfId="0" applyNumberFormat="1" applyFont="1" applyBorder="1" applyProtection="1">
      <protection locked="0"/>
    </xf>
    <xf numFmtId="0" fontId="2" fillId="0" borderId="0" xfId="0" applyFont="1"/>
    <xf numFmtId="0" fontId="6" fillId="0" borderId="5" xfId="0" applyFont="1" applyBorder="1" applyProtection="1">
      <protection locked="0"/>
    </xf>
    <xf numFmtId="4" fontId="2" fillId="0" borderId="12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2" fillId="0" borderId="7" xfId="0" applyFont="1" applyBorder="1"/>
    <xf numFmtId="4" fontId="6" fillId="0" borderId="12" xfId="0" applyNumberFormat="1" applyFont="1" applyBorder="1" applyProtection="1">
      <protection locked="0"/>
    </xf>
    <xf numFmtId="4" fontId="6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6" fillId="0" borderId="13" xfId="0" applyNumberFormat="1" applyFont="1" applyBorder="1" applyProtection="1">
      <protection locked="0"/>
    </xf>
    <xf numFmtId="4" fontId="6" fillId="0" borderId="8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6" xfId="0" applyFont="1" applyBorder="1" applyAlignment="1">
      <alignment horizontal="left" indent="1"/>
    </xf>
    <xf numFmtId="0" fontId="2" fillId="0" borderId="3" xfId="9" applyFont="1" applyBorder="1" applyAlignment="1">
      <alignment horizontal="left" vertical="center" indent="1"/>
    </xf>
    <xf numFmtId="0" fontId="2" fillId="0" borderId="4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3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1543050</xdr:colOff>
      <xdr:row>0</xdr:row>
      <xdr:rowOff>0</xdr:rowOff>
    </xdr:from>
    <xdr:to>
      <xdr:col>0</xdr:col>
      <xdr:colOff>2638425</xdr:colOff>
      <xdr:row>0</xdr:row>
      <xdr:rowOff>715875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660C8A7-BFA7-4E14-9FDE-70744F136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3050" y="0"/>
          <a:ext cx="1095375" cy="715875"/>
        </a:xfrm>
        <a:prstGeom prst="rect">
          <a:avLst/>
        </a:prstGeom>
      </xdr:spPr>
    </xdr:pic>
    <xdr:clientData/>
  </xdr:twoCellAnchor>
  <xdr:twoCellAnchor>
    <xdr:from>
      <xdr:col>0</xdr:col>
      <xdr:colOff>1028700</xdr:colOff>
      <xdr:row>81</xdr:row>
      <xdr:rowOff>57150</xdr:rowOff>
    </xdr:from>
    <xdr:to>
      <xdr:col>1</xdr:col>
      <xdr:colOff>246643</xdr:colOff>
      <xdr:row>87</xdr:row>
      <xdr:rowOff>104524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B594197-0A1A-4328-9DC0-65CDF0F8AC92}"/>
            </a:ext>
          </a:extLst>
        </xdr:cNvPr>
        <xdr:cNvSpPr txBox="1"/>
      </xdr:nvSpPr>
      <xdr:spPr>
        <a:xfrm>
          <a:off x="1028700" y="12487275"/>
          <a:ext cx="2808868" cy="904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 Ma. de los Angeles Lopez Bedolla</a:t>
          </a:r>
        </a:p>
        <a:p>
          <a:pPr algn="ctr"/>
          <a:r>
            <a:rPr lang="es-MX" sz="1100" b="1" baseline="0"/>
            <a:t>Presidenta Municipal</a:t>
          </a:r>
          <a:endParaRPr lang="es-MX" sz="1100" b="1"/>
        </a:p>
      </xdr:txBody>
    </xdr:sp>
    <xdr:clientData/>
  </xdr:twoCellAnchor>
  <xdr:twoCellAnchor>
    <xdr:from>
      <xdr:col>3</xdr:col>
      <xdr:colOff>723900</xdr:colOff>
      <xdr:row>81</xdr:row>
      <xdr:rowOff>114300</xdr:rowOff>
    </xdr:from>
    <xdr:to>
      <xdr:col>6</xdr:col>
      <xdr:colOff>981075</xdr:colOff>
      <xdr:row>88</xdr:row>
      <xdr:rowOff>18799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6F8E721-7257-416D-8B78-63501ACA3532}"/>
            </a:ext>
          </a:extLst>
        </xdr:cNvPr>
        <xdr:cNvSpPr txBox="1"/>
      </xdr:nvSpPr>
      <xdr:spPr>
        <a:xfrm>
          <a:off x="6496050" y="12544425"/>
          <a:ext cx="3400425" cy="904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________________________________________</a:t>
          </a:r>
        </a:p>
        <a:p>
          <a:pPr algn="ctr"/>
          <a:r>
            <a:rPr lang="es-MX" sz="1100" b="1" baseline="0"/>
            <a:t>Cp. Elizabeth Quintino Nieto</a:t>
          </a:r>
        </a:p>
        <a:p>
          <a:pPr algn="ctr"/>
          <a:r>
            <a:rPr lang="es-MX" sz="1100" b="1" baseline="0"/>
            <a:t>Tesorera Municipal</a:t>
          </a:r>
        </a:p>
        <a:p>
          <a:pPr algn="ctr"/>
          <a:endParaRPr lang="es-MX" sz="1100" b="1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762000</xdr:colOff>
      <xdr:row>0</xdr:row>
      <xdr:rowOff>38100</xdr:rowOff>
    </xdr:from>
    <xdr:to>
      <xdr:col>1</xdr:col>
      <xdr:colOff>1857375</xdr:colOff>
      <xdr:row>0</xdr:row>
      <xdr:rowOff>753975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7F6774-F76E-492F-9FB7-B15C1B8C9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38100"/>
          <a:ext cx="1095375" cy="7158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2</xdr:col>
      <xdr:colOff>84718</xdr:colOff>
      <xdr:row>20</xdr:row>
      <xdr:rowOff>47374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A09CA22-6A1D-4872-9450-2D100D0D091C}"/>
            </a:ext>
          </a:extLst>
        </xdr:cNvPr>
        <xdr:cNvSpPr txBox="1"/>
      </xdr:nvSpPr>
      <xdr:spPr>
        <a:xfrm>
          <a:off x="19050" y="2790825"/>
          <a:ext cx="2808868" cy="904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 Ma. de los Angeles Lopez Bedolla</a:t>
          </a:r>
        </a:p>
        <a:p>
          <a:pPr algn="ctr"/>
          <a:r>
            <a:rPr lang="es-MX" sz="1100" b="1" baseline="0"/>
            <a:t>Presidenta Municipal</a:t>
          </a:r>
          <a:endParaRPr lang="es-MX" sz="1100" b="1"/>
        </a:p>
      </xdr:txBody>
    </xdr:sp>
    <xdr:clientData/>
  </xdr:twoCellAnchor>
  <xdr:twoCellAnchor>
    <xdr:from>
      <xdr:col>4</xdr:col>
      <xdr:colOff>390525</xdr:colOff>
      <xdr:row>14</xdr:row>
      <xdr:rowOff>66675</xdr:rowOff>
    </xdr:from>
    <xdr:to>
      <xdr:col>7</xdr:col>
      <xdr:colOff>647700</xdr:colOff>
      <xdr:row>20</xdr:row>
      <xdr:rowOff>114049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C39D0D74-B66E-42F5-A854-4888E5719034}"/>
            </a:ext>
          </a:extLst>
        </xdr:cNvPr>
        <xdr:cNvSpPr txBox="1"/>
      </xdr:nvSpPr>
      <xdr:spPr>
        <a:xfrm>
          <a:off x="5229225" y="2857500"/>
          <a:ext cx="3400425" cy="904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________________________________________</a:t>
          </a:r>
        </a:p>
        <a:p>
          <a:pPr algn="ctr"/>
          <a:r>
            <a:rPr lang="es-MX" sz="1100" b="1" baseline="0"/>
            <a:t>Cp. Elizabeth Quintino Nieto</a:t>
          </a:r>
        </a:p>
        <a:p>
          <a:pPr algn="ctr"/>
          <a:r>
            <a:rPr lang="es-MX" sz="1100" b="1" baseline="0"/>
            <a:t>Tesorera Municipal</a:t>
          </a:r>
        </a:p>
        <a:p>
          <a:pPr algn="ctr"/>
          <a:endParaRPr lang="es-MX" sz="1100" b="1" baseline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2038350</xdr:colOff>
      <xdr:row>0</xdr:row>
      <xdr:rowOff>0</xdr:rowOff>
    </xdr:from>
    <xdr:to>
      <xdr:col>0</xdr:col>
      <xdr:colOff>3133725</xdr:colOff>
      <xdr:row>0</xdr:row>
      <xdr:rowOff>715875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64FD93-7C8D-4152-88F9-561E381D7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8350" y="0"/>
          <a:ext cx="1095375" cy="7158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0</xdr:col>
      <xdr:colOff>2808868</xdr:colOff>
      <xdr:row>93</xdr:row>
      <xdr:rowOff>47374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304C6E44-8D5C-44D1-A5F6-0DACB8B9EA44}"/>
            </a:ext>
          </a:extLst>
        </xdr:cNvPr>
        <xdr:cNvSpPr txBox="1"/>
      </xdr:nvSpPr>
      <xdr:spPr>
        <a:xfrm>
          <a:off x="0" y="14344650"/>
          <a:ext cx="2808868" cy="904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 Ma. de los Angeles Lopez Bedolla</a:t>
          </a:r>
        </a:p>
        <a:p>
          <a:pPr algn="ctr"/>
          <a:r>
            <a:rPr lang="es-MX" sz="1100" b="1" baseline="0"/>
            <a:t>Presidenta Municipal</a:t>
          </a:r>
          <a:endParaRPr lang="es-MX" sz="1100" b="1"/>
        </a:p>
      </xdr:txBody>
    </xdr:sp>
    <xdr:clientData/>
  </xdr:twoCellAnchor>
  <xdr:twoCellAnchor>
    <xdr:from>
      <xdr:col>2</xdr:col>
      <xdr:colOff>866775</xdr:colOff>
      <xdr:row>87</xdr:row>
      <xdr:rowOff>9525</xdr:rowOff>
    </xdr:from>
    <xdr:to>
      <xdr:col>6</xdr:col>
      <xdr:colOff>76200</xdr:colOff>
      <xdr:row>93</xdr:row>
      <xdr:rowOff>56899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87DEE029-56A8-420B-A139-CE972C4431A4}"/>
            </a:ext>
          </a:extLst>
        </xdr:cNvPr>
        <xdr:cNvSpPr txBox="1"/>
      </xdr:nvSpPr>
      <xdr:spPr>
        <a:xfrm>
          <a:off x="6515100" y="14354175"/>
          <a:ext cx="3400425" cy="904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________________________________________</a:t>
          </a:r>
        </a:p>
        <a:p>
          <a:pPr algn="ctr"/>
          <a:r>
            <a:rPr lang="es-MX" sz="1100" b="1" baseline="0"/>
            <a:t>Cp. Elizabeth Quintino Nieto</a:t>
          </a:r>
        </a:p>
        <a:p>
          <a:pPr algn="ctr"/>
          <a:r>
            <a:rPr lang="es-MX" sz="1100" b="1" baseline="0"/>
            <a:t>Tesorera Municipal</a:t>
          </a:r>
        </a:p>
        <a:p>
          <a:pPr algn="ctr"/>
          <a:endParaRPr lang="es-MX" sz="1100" b="1" baseline="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1857375</xdr:colOff>
      <xdr:row>0</xdr:row>
      <xdr:rowOff>0</xdr:rowOff>
    </xdr:from>
    <xdr:to>
      <xdr:col>0</xdr:col>
      <xdr:colOff>2952750</xdr:colOff>
      <xdr:row>0</xdr:row>
      <xdr:rowOff>715875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B0A266-DBCE-4958-B984-978E37202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7375" y="0"/>
          <a:ext cx="1095375" cy="7158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2808868</xdr:colOff>
      <xdr:row>48</xdr:row>
      <xdr:rowOff>47374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6C6D17CB-FC6D-4ED8-87D9-9EBAFA7B4AE0}"/>
            </a:ext>
          </a:extLst>
        </xdr:cNvPr>
        <xdr:cNvSpPr txBox="1"/>
      </xdr:nvSpPr>
      <xdr:spPr>
        <a:xfrm>
          <a:off x="0" y="6753225"/>
          <a:ext cx="2808868" cy="904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 Ma. de los Angeles Lopez Bedolla</a:t>
          </a:r>
        </a:p>
        <a:p>
          <a:pPr algn="ctr"/>
          <a:r>
            <a:rPr lang="es-MX" sz="1100" b="1" baseline="0"/>
            <a:t>Presidenta Municipal</a:t>
          </a:r>
          <a:endParaRPr lang="es-MX" sz="1100" b="1"/>
        </a:p>
      </xdr:txBody>
    </xdr:sp>
    <xdr:clientData/>
  </xdr:twoCellAnchor>
  <xdr:twoCellAnchor>
    <xdr:from>
      <xdr:col>3</xdr:col>
      <xdr:colOff>161925</xdr:colOff>
      <xdr:row>42</xdr:row>
      <xdr:rowOff>95250</xdr:rowOff>
    </xdr:from>
    <xdr:to>
      <xdr:col>6</xdr:col>
      <xdr:colOff>419100</xdr:colOff>
      <xdr:row>48</xdr:row>
      <xdr:rowOff>142624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60676C6-679A-49BD-9A1F-440682E7B5C7}"/>
            </a:ext>
          </a:extLst>
        </xdr:cNvPr>
        <xdr:cNvSpPr txBox="1"/>
      </xdr:nvSpPr>
      <xdr:spPr>
        <a:xfrm>
          <a:off x="6772275" y="6848475"/>
          <a:ext cx="3400425" cy="904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________________________________________</a:t>
          </a:r>
        </a:p>
        <a:p>
          <a:pPr algn="ctr"/>
          <a:r>
            <a:rPr lang="es-MX" sz="1100" b="1" baseline="0"/>
            <a:t>Cp. Elizabeth Quintino Nieto</a:t>
          </a:r>
        </a:p>
        <a:p>
          <a:pPr algn="ctr"/>
          <a:r>
            <a:rPr lang="es-MX" sz="1100" b="1" baseline="0"/>
            <a:t>Tesorera Municipal</a:t>
          </a:r>
        </a:p>
        <a:p>
          <a:pPr algn="ctr"/>
          <a:endParaRPr lang="es-MX" sz="1100" b="1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tabSelected="1" topLeftCell="A2" zoomScale="95" zoomScaleNormal="95" workbookViewId="0">
      <selection activeCell="E77" sqref="E77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65.25" customHeight="1" x14ac:dyDescent="0.2">
      <c r="A1" s="29" t="s">
        <v>129</v>
      </c>
      <c r="B1" s="29"/>
      <c r="C1" s="29"/>
      <c r="D1" s="29"/>
      <c r="E1" s="29"/>
      <c r="F1" s="29"/>
      <c r="G1" s="30"/>
    </row>
    <row r="2" spans="1:8" x14ac:dyDescent="0.2">
      <c r="A2" s="34" t="s">
        <v>51</v>
      </c>
      <c r="B2" s="31" t="s">
        <v>57</v>
      </c>
      <c r="C2" s="29"/>
      <c r="D2" s="29"/>
      <c r="E2" s="29"/>
      <c r="F2" s="30"/>
      <c r="G2" s="32" t="s">
        <v>56</v>
      </c>
    </row>
    <row r="3" spans="1:8" ht="24.9" customHeight="1" x14ac:dyDescent="0.2">
      <c r="A3" s="35"/>
      <c r="B3" s="3" t="s">
        <v>52</v>
      </c>
      <c r="C3" s="3" t="s">
        <v>117</v>
      </c>
      <c r="D3" s="3" t="s">
        <v>53</v>
      </c>
      <c r="E3" s="3" t="s">
        <v>54</v>
      </c>
      <c r="F3" s="3" t="s">
        <v>55</v>
      </c>
      <c r="G3" s="33"/>
    </row>
    <row r="4" spans="1:8" x14ac:dyDescent="0.2">
      <c r="A4" s="36"/>
      <c r="B4" s="4">
        <v>1</v>
      </c>
      <c r="C4" s="4">
        <v>2</v>
      </c>
      <c r="D4" s="4" t="s">
        <v>118</v>
      </c>
      <c r="E4" s="4">
        <v>4</v>
      </c>
      <c r="F4" s="4">
        <v>5</v>
      </c>
      <c r="G4" s="4" t="s">
        <v>119</v>
      </c>
    </row>
    <row r="5" spans="1:8" x14ac:dyDescent="0.2">
      <c r="A5" s="20" t="s">
        <v>58</v>
      </c>
      <c r="B5" s="15">
        <f>SUM(B6:B12)</f>
        <v>110705488.28</v>
      </c>
      <c r="C5" s="15">
        <f>SUM(C6:C12)</f>
        <v>2392818.46</v>
      </c>
      <c r="D5" s="15">
        <f>B5+C5</f>
        <v>113098306.73999999</v>
      </c>
      <c r="E5" s="15">
        <f>SUM(E6:E12)</f>
        <v>23629326.300000001</v>
      </c>
      <c r="F5" s="15">
        <f>SUM(F6:F12)</f>
        <v>23629326.300000001</v>
      </c>
      <c r="G5" s="15">
        <f>D5-E5</f>
        <v>89468980.439999998</v>
      </c>
    </row>
    <row r="6" spans="1:8" x14ac:dyDescent="0.2">
      <c r="A6" s="22" t="s">
        <v>62</v>
      </c>
      <c r="B6" s="6">
        <v>65922893.829999998</v>
      </c>
      <c r="C6" s="6">
        <v>1010065.13</v>
      </c>
      <c r="D6" s="6">
        <f t="shared" ref="D6:D69" si="0">B6+C6</f>
        <v>66932958.960000001</v>
      </c>
      <c r="E6" s="6">
        <v>15067343.949999999</v>
      </c>
      <c r="F6" s="6">
        <v>15067343.949999999</v>
      </c>
      <c r="G6" s="6">
        <f t="shared" ref="G6:G69" si="1">D6-E6</f>
        <v>51865615.010000005</v>
      </c>
      <c r="H6" s="11">
        <v>1100</v>
      </c>
    </row>
    <row r="7" spans="1:8" x14ac:dyDescent="0.2">
      <c r="A7" s="22" t="s">
        <v>63</v>
      </c>
      <c r="B7" s="6">
        <v>4458202</v>
      </c>
      <c r="C7" s="6">
        <v>-121618.13</v>
      </c>
      <c r="D7" s="6">
        <f t="shared" si="0"/>
        <v>4336583.87</v>
      </c>
      <c r="E7" s="6">
        <v>1428462.06</v>
      </c>
      <c r="F7" s="6">
        <v>1428462.06</v>
      </c>
      <c r="G7" s="6">
        <f t="shared" si="1"/>
        <v>2908121.81</v>
      </c>
      <c r="H7" s="11">
        <v>1200</v>
      </c>
    </row>
    <row r="8" spans="1:8" x14ac:dyDescent="0.2">
      <c r="A8" s="22" t="s">
        <v>64</v>
      </c>
      <c r="B8" s="6">
        <v>10695033.029999999</v>
      </c>
      <c r="C8" s="6">
        <v>908167.99</v>
      </c>
      <c r="D8" s="6">
        <f t="shared" si="0"/>
        <v>11603201.02</v>
      </c>
      <c r="E8" s="6">
        <v>56955.01</v>
      </c>
      <c r="F8" s="6">
        <v>56955.01</v>
      </c>
      <c r="G8" s="6">
        <f t="shared" si="1"/>
        <v>11546246.01</v>
      </c>
      <c r="H8" s="11">
        <v>1300</v>
      </c>
    </row>
    <row r="9" spans="1:8" x14ac:dyDescent="0.2">
      <c r="A9" s="22" t="s">
        <v>33</v>
      </c>
      <c r="B9" s="6">
        <v>385931.55</v>
      </c>
      <c r="C9" s="6">
        <v>0</v>
      </c>
      <c r="D9" s="6">
        <f t="shared" si="0"/>
        <v>385931.55</v>
      </c>
      <c r="E9" s="6">
        <v>0</v>
      </c>
      <c r="F9" s="6">
        <v>0</v>
      </c>
      <c r="G9" s="6">
        <f t="shared" si="1"/>
        <v>385931.55</v>
      </c>
      <c r="H9" s="11">
        <v>1400</v>
      </c>
    </row>
    <row r="10" spans="1:8" x14ac:dyDescent="0.2">
      <c r="A10" s="22" t="s">
        <v>65</v>
      </c>
      <c r="B10" s="6">
        <v>29243427.870000001</v>
      </c>
      <c r="C10" s="6">
        <v>596203.47</v>
      </c>
      <c r="D10" s="6">
        <f t="shared" si="0"/>
        <v>29839631.34</v>
      </c>
      <c r="E10" s="6">
        <v>7076565.2800000003</v>
      </c>
      <c r="F10" s="6">
        <v>7076565.2800000003</v>
      </c>
      <c r="G10" s="6">
        <f t="shared" si="1"/>
        <v>22763066.059999999</v>
      </c>
      <c r="H10" s="11">
        <v>1500</v>
      </c>
    </row>
    <row r="11" spans="1:8" x14ac:dyDescent="0.2">
      <c r="A11" s="22" t="s">
        <v>34</v>
      </c>
      <c r="B11" s="6">
        <v>0</v>
      </c>
      <c r="C11" s="6">
        <v>0</v>
      </c>
      <c r="D11" s="6">
        <f t="shared" si="0"/>
        <v>0</v>
      </c>
      <c r="E11" s="6">
        <v>0</v>
      </c>
      <c r="F11" s="6">
        <v>0</v>
      </c>
      <c r="G11" s="6">
        <f t="shared" si="1"/>
        <v>0</v>
      </c>
      <c r="H11" s="11">
        <v>1600</v>
      </c>
    </row>
    <row r="12" spans="1:8" x14ac:dyDescent="0.2">
      <c r="A12" s="22" t="s">
        <v>66</v>
      </c>
      <c r="B12" s="6">
        <v>0</v>
      </c>
      <c r="C12" s="6">
        <v>0</v>
      </c>
      <c r="D12" s="6">
        <f t="shared" si="0"/>
        <v>0</v>
      </c>
      <c r="E12" s="6">
        <v>0</v>
      </c>
      <c r="F12" s="6">
        <v>0</v>
      </c>
      <c r="G12" s="6">
        <f t="shared" si="1"/>
        <v>0</v>
      </c>
      <c r="H12" s="11">
        <v>1700</v>
      </c>
    </row>
    <row r="13" spans="1:8" x14ac:dyDescent="0.2">
      <c r="A13" s="20" t="s">
        <v>123</v>
      </c>
      <c r="B13" s="16">
        <f>SUM(B14:B22)</f>
        <v>38913162.810000002</v>
      </c>
      <c r="C13" s="16">
        <f>SUM(C14:C22)</f>
        <v>2221599.2000000002</v>
      </c>
      <c r="D13" s="16">
        <f t="shared" si="0"/>
        <v>41134762.010000005</v>
      </c>
      <c r="E13" s="16">
        <f>SUM(E14:E22)</f>
        <v>8850310.3100000005</v>
      </c>
      <c r="F13" s="16">
        <f>SUM(F14:F22)</f>
        <v>8845356.8100000005</v>
      </c>
      <c r="G13" s="16">
        <f t="shared" si="1"/>
        <v>32284451.700000003</v>
      </c>
      <c r="H13" s="21">
        <v>0</v>
      </c>
    </row>
    <row r="14" spans="1:8" x14ac:dyDescent="0.2">
      <c r="A14" s="22" t="s">
        <v>67</v>
      </c>
      <c r="B14" s="6">
        <v>2190498.06</v>
      </c>
      <c r="C14" s="6">
        <v>1093377.6000000001</v>
      </c>
      <c r="D14" s="6">
        <f t="shared" si="0"/>
        <v>3283875.66</v>
      </c>
      <c r="E14" s="6">
        <v>411360.11</v>
      </c>
      <c r="F14" s="6">
        <v>411360.11</v>
      </c>
      <c r="G14" s="6">
        <f t="shared" si="1"/>
        <v>2872515.5500000003</v>
      </c>
      <c r="H14" s="11">
        <v>2100</v>
      </c>
    </row>
    <row r="15" spans="1:8" x14ac:dyDescent="0.2">
      <c r="A15" s="22" t="s">
        <v>68</v>
      </c>
      <c r="B15" s="6">
        <v>436191.58</v>
      </c>
      <c r="C15" s="6">
        <v>113640</v>
      </c>
      <c r="D15" s="6">
        <f t="shared" si="0"/>
        <v>549831.58000000007</v>
      </c>
      <c r="E15" s="6">
        <v>169241.7</v>
      </c>
      <c r="F15" s="6">
        <v>169241.7</v>
      </c>
      <c r="G15" s="6">
        <f t="shared" si="1"/>
        <v>380589.88000000006</v>
      </c>
      <c r="H15" s="11">
        <v>2200</v>
      </c>
    </row>
    <row r="16" spans="1:8" x14ac:dyDescent="0.2">
      <c r="A16" s="22" t="s">
        <v>69</v>
      </c>
      <c r="B16" s="6">
        <v>128400</v>
      </c>
      <c r="C16" s="6">
        <v>22000</v>
      </c>
      <c r="D16" s="6">
        <f t="shared" si="0"/>
        <v>150400</v>
      </c>
      <c r="E16" s="6">
        <v>109385</v>
      </c>
      <c r="F16" s="6">
        <v>109385</v>
      </c>
      <c r="G16" s="6">
        <f t="shared" si="1"/>
        <v>41015</v>
      </c>
      <c r="H16" s="11">
        <v>2300</v>
      </c>
    </row>
    <row r="17" spans="1:8" x14ac:dyDescent="0.2">
      <c r="A17" s="22" t="s">
        <v>70</v>
      </c>
      <c r="B17" s="6">
        <v>13789232.59</v>
      </c>
      <c r="C17" s="6">
        <v>208021.4</v>
      </c>
      <c r="D17" s="6">
        <f t="shared" si="0"/>
        <v>13997253.99</v>
      </c>
      <c r="E17" s="6">
        <v>2600669.79</v>
      </c>
      <c r="F17" s="6">
        <v>2600669.79</v>
      </c>
      <c r="G17" s="6">
        <f t="shared" si="1"/>
        <v>11396584.199999999</v>
      </c>
      <c r="H17" s="11">
        <v>2400</v>
      </c>
    </row>
    <row r="18" spans="1:8" x14ac:dyDescent="0.2">
      <c r="A18" s="22" t="s">
        <v>71</v>
      </c>
      <c r="B18" s="6">
        <v>1123888.47</v>
      </c>
      <c r="C18" s="6">
        <v>72950</v>
      </c>
      <c r="D18" s="6">
        <f t="shared" si="0"/>
        <v>1196838.47</v>
      </c>
      <c r="E18" s="6">
        <v>270342.95</v>
      </c>
      <c r="F18" s="6">
        <v>270342.95</v>
      </c>
      <c r="G18" s="6">
        <f t="shared" si="1"/>
        <v>926495.52</v>
      </c>
      <c r="H18" s="11">
        <v>2500</v>
      </c>
    </row>
    <row r="19" spans="1:8" x14ac:dyDescent="0.2">
      <c r="A19" s="22" t="s">
        <v>72</v>
      </c>
      <c r="B19" s="6">
        <v>16275798.09</v>
      </c>
      <c r="C19" s="6">
        <v>10000</v>
      </c>
      <c r="D19" s="6">
        <f t="shared" si="0"/>
        <v>16285798.09</v>
      </c>
      <c r="E19" s="6">
        <v>3392270.99</v>
      </c>
      <c r="F19" s="6">
        <v>3392270.99</v>
      </c>
      <c r="G19" s="6">
        <f t="shared" si="1"/>
        <v>12893527.1</v>
      </c>
      <c r="H19" s="11">
        <v>2600</v>
      </c>
    </row>
    <row r="20" spans="1:8" x14ac:dyDescent="0.2">
      <c r="A20" s="22" t="s">
        <v>73</v>
      </c>
      <c r="B20" s="6">
        <v>1126375.8799999999</v>
      </c>
      <c r="C20" s="6">
        <v>334910.2</v>
      </c>
      <c r="D20" s="6">
        <f t="shared" si="0"/>
        <v>1461286.0799999998</v>
      </c>
      <c r="E20" s="6">
        <v>903774.13</v>
      </c>
      <c r="F20" s="6">
        <v>898820.63</v>
      </c>
      <c r="G20" s="6">
        <f t="shared" si="1"/>
        <v>557511.94999999984</v>
      </c>
      <c r="H20" s="11">
        <v>2700</v>
      </c>
    </row>
    <row r="21" spans="1:8" x14ac:dyDescent="0.2">
      <c r="A21" s="22" t="s">
        <v>74</v>
      </c>
      <c r="B21" s="6">
        <v>0</v>
      </c>
      <c r="C21" s="6">
        <v>0</v>
      </c>
      <c r="D21" s="6">
        <f t="shared" si="0"/>
        <v>0</v>
      </c>
      <c r="E21" s="6">
        <v>0</v>
      </c>
      <c r="F21" s="6">
        <v>0</v>
      </c>
      <c r="G21" s="6">
        <f t="shared" si="1"/>
        <v>0</v>
      </c>
      <c r="H21" s="11">
        <v>2800</v>
      </c>
    </row>
    <row r="22" spans="1:8" x14ac:dyDescent="0.2">
      <c r="A22" s="22" t="s">
        <v>75</v>
      </c>
      <c r="B22" s="6">
        <v>3842778.14</v>
      </c>
      <c r="C22" s="6">
        <v>366700</v>
      </c>
      <c r="D22" s="6">
        <f t="shared" si="0"/>
        <v>4209478.1400000006</v>
      </c>
      <c r="E22" s="6">
        <v>993265.64</v>
      </c>
      <c r="F22" s="6">
        <v>993265.64</v>
      </c>
      <c r="G22" s="6">
        <f t="shared" si="1"/>
        <v>3216212.5000000005</v>
      </c>
      <c r="H22" s="11">
        <v>2900</v>
      </c>
    </row>
    <row r="23" spans="1:8" x14ac:dyDescent="0.2">
      <c r="A23" s="20" t="s">
        <v>59</v>
      </c>
      <c r="B23" s="16">
        <f>SUM(B24:B32)</f>
        <v>44308262.729999997</v>
      </c>
      <c r="C23" s="16">
        <f>SUM(C24:C32)</f>
        <v>9772368.5399999991</v>
      </c>
      <c r="D23" s="16">
        <f t="shared" si="0"/>
        <v>54080631.269999996</v>
      </c>
      <c r="E23" s="16">
        <f>SUM(E24:E32)</f>
        <v>23666749.619999997</v>
      </c>
      <c r="F23" s="16">
        <f>SUM(F24:F32)</f>
        <v>23658539.139999997</v>
      </c>
      <c r="G23" s="16">
        <f t="shared" si="1"/>
        <v>30413881.649999999</v>
      </c>
      <c r="H23" s="21">
        <v>0</v>
      </c>
    </row>
    <row r="24" spans="1:8" x14ac:dyDescent="0.2">
      <c r="A24" s="22" t="s">
        <v>76</v>
      </c>
      <c r="B24" s="6">
        <v>23612710.649999999</v>
      </c>
      <c r="C24" s="6">
        <v>795347.95</v>
      </c>
      <c r="D24" s="6">
        <f t="shared" si="0"/>
        <v>24408058.599999998</v>
      </c>
      <c r="E24" s="6">
        <v>7449201.9900000002</v>
      </c>
      <c r="F24" s="6">
        <v>7449201.9900000002</v>
      </c>
      <c r="G24" s="6">
        <f t="shared" si="1"/>
        <v>16958856.609999999</v>
      </c>
      <c r="H24" s="11">
        <v>3100</v>
      </c>
    </row>
    <row r="25" spans="1:8" x14ac:dyDescent="0.2">
      <c r="A25" s="22" t="s">
        <v>77</v>
      </c>
      <c r="B25" s="6">
        <v>3902262.63</v>
      </c>
      <c r="C25" s="6">
        <v>192895.01</v>
      </c>
      <c r="D25" s="6">
        <f t="shared" si="0"/>
        <v>4095157.6399999997</v>
      </c>
      <c r="E25" s="6">
        <v>1294499.1299999999</v>
      </c>
      <c r="F25" s="6">
        <v>1294499.1299999999</v>
      </c>
      <c r="G25" s="6">
        <f t="shared" si="1"/>
        <v>2800658.51</v>
      </c>
      <c r="H25" s="11">
        <v>3200</v>
      </c>
    </row>
    <row r="26" spans="1:8" x14ac:dyDescent="0.2">
      <c r="A26" s="22" t="s">
        <v>78</v>
      </c>
      <c r="B26" s="6">
        <v>1921397.96</v>
      </c>
      <c r="C26" s="6">
        <v>563500</v>
      </c>
      <c r="D26" s="6">
        <f t="shared" si="0"/>
        <v>2484897.96</v>
      </c>
      <c r="E26" s="6">
        <v>761679.42</v>
      </c>
      <c r="F26" s="6">
        <v>761679.42</v>
      </c>
      <c r="G26" s="6">
        <f t="shared" si="1"/>
        <v>1723218.54</v>
      </c>
      <c r="H26" s="11">
        <v>3300</v>
      </c>
    </row>
    <row r="27" spans="1:8" x14ac:dyDescent="0.2">
      <c r="A27" s="22" t="s">
        <v>79</v>
      </c>
      <c r="B27" s="6">
        <v>672162.41</v>
      </c>
      <c r="C27" s="6">
        <v>50000</v>
      </c>
      <c r="D27" s="6">
        <f t="shared" si="0"/>
        <v>722162.41</v>
      </c>
      <c r="E27" s="6">
        <v>129435.28</v>
      </c>
      <c r="F27" s="6">
        <v>129435.28</v>
      </c>
      <c r="G27" s="6">
        <f t="shared" si="1"/>
        <v>592727.13</v>
      </c>
      <c r="H27" s="11">
        <v>3400</v>
      </c>
    </row>
    <row r="28" spans="1:8" x14ac:dyDescent="0.2">
      <c r="A28" s="22" t="s">
        <v>80</v>
      </c>
      <c r="B28" s="6">
        <v>2096322.3</v>
      </c>
      <c r="C28" s="6">
        <v>2208980.02</v>
      </c>
      <c r="D28" s="6">
        <f t="shared" si="0"/>
        <v>4305302.32</v>
      </c>
      <c r="E28" s="6">
        <v>2764102.15</v>
      </c>
      <c r="F28" s="6">
        <v>2764102.15</v>
      </c>
      <c r="G28" s="6">
        <f t="shared" si="1"/>
        <v>1541200.1700000004</v>
      </c>
      <c r="H28" s="11">
        <v>3500</v>
      </c>
    </row>
    <row r="29" spans="1:8" x14ac:dyDescent="0.2">
      <c r="A29" s="22" t="s">
        <v>81</v>
      </c>
      <c r="B29" s="6">
        <v>1292988.97</v>
      </c>
      <c r="C29" s="6">
        <v>0</v>
      </c>
      <c r="D29" s="6">
        <f t="shared" si="0"/>
        <v>1292988.97</v>
      </c>
      <c r="E29" s="6">
        <v>43193.79</v>
      </c>
      <c r="F29" s="6">
        <v>43193.79</v>
      </c>
      <c r="G29" s="6">
        <f t="shared" si="1"/>
        <v>1249795.18</v>
      </c>
      <c r="H29" s="11">
        <v>3600</v>
      </c>
    </row>
    <row r="30" spans="1:8" x14ac:dyDescent="0.2">
      <c r="A30" s="22" t="s">
        <v>82</v>
      </c>
      <c r="B30" s="6">
        <v>368813.22</v>
      </c>
      <c r="C30" s="6">
        <v>0</v>
      </c>
      <c r="D30" s="6">
        <f t="shared" si="0"/>
        <v>368813.22</v>
      </c>
      <c r="E30" s="6">
        <v>24276.91</v>
      </c>
      <c r="F30" s="6">
        <v>24276.91</v>
      </c>
      <c r="G30" s="6">
        <f t="shared" si="1"/>
        <v>344536.31</v>
      </c>
      <c r="H30" s="11">
        <v>3700</v>
      </c>
    </row>
    <row r="31" spans="1:8" x14ac:dyDescent="0.2">
      <c r="A31" s="22" t="s">
        <v>83</v>
      </c>
      <c r="B31" s="6">
        <v>4930877.87</v>
      </c>
      <c r="C31" s="6">
        <v>2611645.56</v>
      </c>
      <c r="D31" s="6">
        <f t="shared" si="0"/>
        <v>7542523.4299999997</v>
      </c>
      <c r="E31" s="6">
        <v>5796798.8899999997</v>
      </c>
      <c r="F31" s="6">
        <v>5788588.4100000001</v>
      </c>
      <c r="G31" s="6">
        <f t="shared" si="1"/>
        <v>1745724.54</v>
      </c>
      <c r="H31" s="11">
        <v>3800</v>
      </c>
    </row>
    <row r="32" spans="1:8" x14ac:dyDescent="0.2">
      <c r="A32" s="22" t="s">
        <v>18</v>
      </c>
      <c r="B32" s="6">
        <v>5510726.7199999997</v>
      </c>
      <c r="C32" s="6">
        <v>3350000</v>
      </c>
      <c r="D32" s="6">
        <f t="shared" si="0"/>
        <v>8860726.7199999988</v>
      </c>
      <c r="E32" s="6">
        <v>5403562.0599999996</v>
      </c>
      <c r="F32" s="6">
        <v>5403562.0599999996</v>
      </c>
      <c r="G32" s="6">
        <f t="shared" si="1"/>
        <v>3457164.6599999992</v>
      </c>
      <c r="H32" s="11">
        <v>3900</v>
      </c>
    </row>
    <row r="33" spans="1:8" x14ac:dyDescent="0.2">
      <c r="A33" s="20" t="s">
        <v>124</v>
      </c>
      <c r="B33" s="16">
        <f>SUM(B34:B42)</f>
        <v>19712075.5</v>
      </c>
      <c r="C33" s="16">
        <f>SUM(C34:C42)</f>
        <v>1087088.3799999999</v>
      </c>
      <c r="D33" s="16">
        <f t="shared" si="0"/>
        <v>20799163.879999999</v>
      </c>
      <c r="E33" s="16">
        <f>SUM(E34:E42)</f>
        <v>4370691.34</v>
      </c>
      <c r="F33" s="16">
        <f>SUM(F34:F42)</f>
        <v>4370691.34</v>
      </c>
      <c r="G33" s="16">
        <f t="shared" si="1"/>
        <v>16428472.539999999</v>
      </c>
      <c r="H33" s="21">
        <v>0</v>
      </c>
    </row>
    <row r="34" spans="1:8" x14ac:dyDescent="0.2">
      <c r="A34" s="22" t="s">
        <v>84</v>
      </c>
      <c r="B34" s="6">
        <v>11026750</v>
      </c>
      <c r="C34" s="6">
        <v>0</v>
      </c>
      <c r="D34" s="6">
        <f t="shared" si="0"/>
        <v>11026750</v>
      </c>
      <c r="E34" s="6">
        <v>2490000</v>
      </c>
      <c r="F34" s="6">
        <v>2490000</v>
      </c>
      <c r="G34" s="6">
        <f t="shared" si="1"/>
        <v>8536750</v>
      </c>
      <c r="H34" s="11">
        <v>4100</v>
      </c>
    </row>
    <row r="35" spans="1:8" x14ac:dyDescent="0.2">
      <c r="A35" s="22" t="s">
        <v>85</v>
      </c>
      <c r="B35" s="6">
        <v>0</v>
      </c>
      <c r="C35" s="6">
        <v>0</v>
      </c>
      <c r="D35" s="6">
        <f t="shared" si="0"/>
        <v>0</v>
      </c>
      <c r="E35" s="6">
        <v>0</v>
      </c>
      <c r="F35" s="6">
        <v>0</v>
      </c>
      <c r="G35" s="6">
        <f t="shared" si="1"/>
        <v>0</v>
      </c>
      <c r="H35" s="11">
        <v>4200</v>
      </c>
    </row>
    <row r="36" spans="1:8" x14ac:dyDescent="0.2">
      <c r="A36" s="22" t="s">
        <v>86</v>
      </c>
      <c r="B36" s="6">
        <v>350000</v>
      </c>
      <c r="C36" s="6">
        <v>1150000</v>
      </c>
      <c r="D36" s="6">
        <f t="shared" si="0"/>
        <v>1500000</v>
      </c>
      <c r="E36" s="6">
        <v>0</v>
      </c>
      <c r="F36" s="6">
        <v>0</v>
      </c>
      <c r="G36" s="6">
        <f t="shared" si="1"/>
        <v>1500000</v>
      </c>
      <c r="H36" s="11">
        <v>4300</v>
      </c>
    </row>
    <row r="37" spans="1:8" x14ac:dyDescent="0.2">
      <c r="A37" s="22" t="s">
        <v>87</v>
      </c>
      <c r="B37" s="6">
        <v>5490000</v>
      </c>
      <c r="C37" s="6">
        <v>-165000</v>
      </c>
      <c r="D37" s="6">
        <f t="shared" si="0"/>
        <v>5325000</v>
      </c>
      <c r="E37" s="6">
        <v>1247365.54</v>
      </c>
      <c r="F37" s="6">
        <v>1247365.54</v>
      </c>
      <c r="G37" s="6">
        <f t="shared" si="1"/>
        <v>4077634.46</v>
      </c>
      <c r="H37" s="11">
        <v>4400</v>
      </c>
    </row>
    <row r="38" spans="1:8" x14ac:dyDescent="0.2">
      <c r="A38" s="22" t="s">
        <v>39</v>
      </c>
      <c r="B38" s="6">
        <v>2845325.5</v>
      </c>
      <c r="C38" s="6">
        <v>102088.38</v>
      </c>
      <c r="D38" s="6">
        <f t="shared" si="0"/>
        <v>2947413.88</v>
      </c>
      <c r="E38" s="6">
        <v>633325.80000000005</v>
      </c>
      <c r="F38" s="6">
        <v>633325.80000000005</v>
      </c>
      <c r="G38" s="6">
        <f t="shared" si="1"/>
        <v>2314088.08</v>
      </c>
      <c r="H38" s="11">
        <v>4500</v>
      </c>
    </row>
    <row r="39" spans="1:8" x14ac:dyDescent="0.2">
      <c r="A39" s="22" t="s">
        <v>88</v>
      </c>
      <c r="B39" s="6">
        <v>0</v>
      </c>
      <c r="C39" s="6">
        <v>0</v>
      </c>
      <c r="D39" s="6">
        <f t="shared" si="0"/>
        <v>0</v>
      </c>
      <c r="E39" s="6">
        <v>0</v>
      </c>
      <c r="F39" s="6">
        <v>0</v>
      </c>
      <c r="G39" s="6">
        <f t="shared" si="1"/>
        <v>0</v>
      </c>
      <c r="H39" s="11">
        <v>4600</v>
      </c>
    </row>
    <row r="40" spans="1:8" x14ac:dyDescent="0.2">
      <c r="A40" s="22" t="s">
        <v>89</v>
      </c>
      <c r="B40" s="6">
        <v>0</v>
      </c>
      <c r="C40" s="6">
        <v>0</v>
      </c>
      <c r="D40" s="6">
        <f t="shared" si="0"/>
        <v>0</v>
      </c>
      <c r="E40" s="6">
        <v>0</v>
      </c>
      <c r="F40" s="6">
        <v>0</v>
      </c>
      <c r="G40" s="6">
        <f t="shared" si="1"/>
        <v>0</v>
      </c>
      <c r="H40" s="11">
        <v>4700</v>
      </c>
    </row>
    <row r="41" spans="1:8" x14ac:dyDescent="0.2">
      <c r="A41" s="22" t="s">
        <v>35</v>
      </c>
      <c r="B41" s="6">
        <v>0</v>
      </c>
      <c r="C41" s="6">
        <v>0</v>
      </c>
      <c r="D41" s="6">
        <f t="shared" si="0"/>
        <v>0</v>
      </c>
      <c r="E41" s="6">
        <v>0</v>
      </c>
      <c r="F41" s="6">
        <v>0</v>
      </c>
      <c r="G41" s="6">
        <f t="shared" si="1"/>
        <v>0</v>
      </c>
      <c r="H41" s="11">
        <v>4800</v>
      </c>
    </row>
    <row r="42" spans="1:8" x14ac:dyDescent="0.2">
      <c r="A42" s="22" t="s">
        <v>90</v>
      </c>
      <c r="B42" s="6">
        <v>0</v>
      </c>
      <c r="C42" s="6">
        <v>0</v>
      </c>
      <c r="D42" s="6">
        <f t="shared" si="0"/>
        <v>0</v>
      </c>
      <c r="E42" s="6">
        <v>0</v>
      </c>
      <c r="F42" s="6">
        <v>0</v>
      </c>
      <c r="G42" s="6">
        <f t="shared" si="1"/>
        <v>0</v>
      </c>
      <c r="H42" s="11">
        <v>4900</v>
      </c>
    </row>
    <row r="43" spans="1:8" x14ac:dyDescent="0.2">
      <c r="A43" s="20" t="s">
        <v>125</v>
      </c>
      <c r="B43" s="16">
        <f>SUM(B44:B52)</f>
        <v>4367166.13</v>
      </c>
      <c r="C43" s="16">
        <f>SUM(C44:C52)</f>
        <v>2674896.16</v>
      </c>
      <c r="D43" s="16">
        <f t="shared" si="0"/>
        <v>7042062.29</v>
      </c>
      <c r="E43" s="16">
        <f>SUM(E44:E52)</f>
        <v>714912.16999999993</v>
      </c>
      <c r="F43" s="16">
        <f>SUM(F44:F52)</f>
        <v>714912.16999999993</v>
      </c>
      <c r="G43" s="16">
        <f t="shared" si="1"/>
        <v>6327150.1200000001</v>
      </c>
      <c r="H43" s="21">
        <v>0</v>
      </c>
    </row>
    <row r="44" spans="1:8" x14ac:dyDescent="0.2">
      <c r="A44" s="5" t="s">
        <v>91</v>
      </c>
      <c r="B44" s="6">
        <v>620186.99</v>
      </c>
      <c r="C44" s="6">
        <v>39000</v>
      </c>
      <c r="D44" s="6">
        <f t="shared" si="0"/>
        <v>659186.99</v>
      </c>
      <c r="E44" s="6">
        <v>47280.01</v>
      </c>
      <c r="F44" s="6">
        <v>47280.01</v>
      </c>
      <c r="G44" s="6">
        <f t="shared" si="1"/>
        <v>611906.98</v>
      </c>
      <c r="H44" s="11">
        <v>5100</v>
      </c>
    </row>
    <row r="45" spans="1:8" x14ac:dyDescent="0.2">
      <c r="A45" s="22" t="s">
        <v>92</v>
      </c>
      <c r="B45" s="6">
        <v>460500</v>
      </c>
      <c r="C45" s="6">
        <v>245000</v>
      </c>
      <c r="D45" s="6">
        <f t="shared" si="0"/>
        <v>705500</v>
      </c>
      <c r="E45" s="6">
        <v>232000</v>
      </c>
      <c r="F45" s="6">
        <v>232000</v>
      </c>
      <c r="G45" s="6">
        <f t="shared" si="1"/>
        <v>473500</v>
      </c>
      <c r="H45" s="11">
        <v>5200</v>
      </c>
    </row>
    <row r="46" spans="1:8" x14ac:dyDescent="0.2">
      <c r="A46" s="22" t="s">
        <v>93</v>
      </c>
      <c r="B46" s="6">
        <v>0</v>
      </c>
      <c r="C46" s="6">
        <v>0</v>
      </c>
      <c r="D46" s="6">
        <f t="shared" si="0"/>
        <v>0</v>
      </c>
      <c r="E46" s="6">
        <v>0</v>
      </c>
      <c r="F46" s="6">
        <v>0</v>
      </c>
      <c r="G46" s="6">
        <f t="shared" si="1"/>
        <v>0</v>
      </c>
      <c r="H46" s="11">
        <v>5300</v>
      </c>
    </row>
    <row r="47" spans="1:8" x14ac:dyDescent="0.2">
      <c r="A47" s="22" t="s">
        <v>94</v>
      </c>
      <c r="B47" s="6">
        <v>524600</v>
      </c>
      <c r="C47" s="6">
        <v>230896.16</v>
      </c>
      <c r="D47" s="6">
        <f t="shared" si="0"/>
        <v>755496.16</v>
      </c>
      <c r="E47" s="6">
        <v>435632.16</v>
      </c>
      <c r="F47" s="6">
        <v>435632.16</v>
      </c>
      <c r="G47" s="6">
        <f t="shared" si="1"/>
        <v>319864.00000000006</v>
      </c>
      <c r="H47" s="11">
        <v>5400</v>
      </c>
    </row>
    <row r="48" spans="1:8" x14ac:dyDescent="0.2">
      <c r="A48" s="22" t="s">
        <v>95</v>
      </c>
      <c r="B48" s="6">
        <v>0</v>
      </c>
      <c r="C48" s="6">
        <v>0</v>
      </c>
      <c r="D48" s="6">
        <f t="shared" si="0"/>
        <v>0</v>
      </c>
      <c r="E48" s="6">
        <v>0</v>
      </c>
      <c r="F48" s="6">
        <v>0</v>
      </c>
      <c r="G48" s="6">
        <f t="shared" si="1"/>
        <v>0</v>
      </c>
      <c r="H48" s="11">
        <v>5500</v>
      </c>
    </row>
    <row r="49" spans="1:8" x14ac:dyDescent="0.2">
      <c r="A49" s="22" t="s">
        <v>96</v>
      </c>
      <c r="B49" s="6">
        <v>723999.14</v>
      </c>
      <c r="C49" s="6">
        <v>2160000</v>
      </c>
      <c r="D49" s="6">
        <f t="shared" si="0"/>
        <v>2883999.14</v>
      </c>
      <c r="E49" s="6">
        <v>0</v>
      </c>
      <c r="F49" s="6">
        <v>0</v>
      </c>
      <c r="G49" s="6">
        <f t="shared" si="1"/>
        <v>2883999.14</v>
      </c>
      <c r="H49" s="11">
        <v>5600</v>
      </c>
    </row>
    <row r="50" spans="1:8" x14ac:dyDescent="0.2">
      <c r="A50" s="22" t="s">
        <v>97</v>
      </c>
      <c r="B50" s="6">
        <v>0</v>
      </c>
      <c r="C50" s="6">
        <v>0</v>
      </c>
      <c r="D50" s="6">
        <f t="shared" si="0"/>
        <v>0</v>
      </c>
      <c r="E50" s="6">
        <v>0</v>
      </c>
      <c r="F50" s="6">
        <v>0</v>
      </c>
      <c r="G50" s="6">
        <f t="shared" si="1"/>
        <v>0</v>
      </c>
      <c r="H50" s="11">
        <v>5700</v>
      </c>
    </row>
    <row r="51" spans="1:8" x14ac:dyDescent="0.2">
      <c r="A51" s="22" t="s">
        <v>98</v>
      </c>
      <c r="B51" s="6">
        <v>2000000</v>
      </c>
      <c r="C51" s="6">
        <v>0</v>
      </c>
      <c r="D51" s="6">
        <f t="shared" si="0"/>
        <v>2000000</v>
      </c>
      <c r="E51" s="6">
        <v>0</v>
      </c>
      <c r="F51" s="6">
        <v>0</v>
      </c>
      <c r="G51" s="6">
        <f t="shared" si="1"/>
        <v>2000000</v>
      </c>
      <c r="H51" s="11">
        <v>5800</v>
      </c>
    </row>
    <row r="52" spans="1:8" x14ac:dyDescent="0.2">
      <c r="A52" s="22" t="s">
        <v>99</v>
      </c>
      <c r="B52" s="6">
        <v>37880</v>
      </c>
      <c r="C52" s="6">
        <v>0</v>
      </c>
      <c r="D52" s="6">
        <f t="shared" si="0"/>
        <v>37880</v>
      </c>
      <c r="E52" s="6">
        <v>0</v>
      </c>
      <c r="F52" s="6">
        <v>0</v>
      </c>
      <c r="G52" s="6">
        <f t="shared" si="1"/>
        <v>37880</v>
      </c>
      <c r="H52" s="11">
        <v>5900</v>
      </c>
    </row>
    <row r="53" spans="1:8" x14ac:dyDescent="0.2">
      <c r="A53" s="20" t="s">
        <v>60</v>
      </c>
      <c r="B53" s="16">
        <f>SUM(B54:B56)</f>
        <v>20348399.010000002</v>
      </c>
      <c r="C53" s="16">
        <f>SUM(C54:C56)</f>
        <v>52946476.719999999</v>
      </c>
      <c r="D53" s="16">
        <f t="shared" si="0"/>
        <v>73294875.730000004</v>
      </c>
      <c r="E53" s="16">
        <f>SUM(E54:E56)</f>
        <v>11193927.140000001</v>
      </c>
      <c r="F53" s="16">
        <f>SUM(F54:F56)</f>
        <v>11193927.140000001</v>
      </c>
      <c r="G53" s="16">
        <f t="shared" si="1"/>
        <v>62100948.590000004</v>
      </c>
      <c r="H53" s="21">
        <v>0</v>
      </c>
    </row>
    <row r="54" spans="1:8" x14ac:dyDescent="0.2">
      <c r="A54" s="22" t="s">
        <v>100</v>
      </c>
      <c r="B54" s="6">
        <v>20348399.010000002</v>
      </c>
      <c r="C54" s="6">
        <v>52946476.719999999</v>
      </c>
      <c r="D54" s="6">
        <f t="shared" si="0"/>
        <v>73294875.730000004</v>
      </c>
      <c r="E54" s="6">
        <v>11193927.140000001</v>
      </c>
      <c r="F54" s="6">
        <v>11193927.140000001</v>
      </c>
      <c r="G54" s="6">
        <f t="shared" si="1"/>
        <v>62100948.590000004</v>
      </c>
      <c r="H54" s="11">
        <v>6100</v>
      </c>
    </row>
    <row r="55" spans="1:8" x14ac:dyDescent="0.2">
      <c r="A55" s="22" t="s">
        <v>101</v>
      </c>
      <c r="B55" s="6">
        <v>0</v>
      </c>
      <c r="C55" s="6">
        <v>0</v>
      </c>
      <c r="D55" s="6">
        <f t="shared" si="0"/>
        <v>0</v>
      </c>
      <c r="E55" s="6">
        <v>0</v>
      </c>
      <c r="F55" s="6">
        <v>0</v>
      </c>
      <c r="G55" s="6">
        <f t="shared" si="1"/>
        <v>0</v>
      </c>
      <c r="H55" s="11">
        <v>6200</v>
      </c>
    </row>
    <row r="56" spans="1:8" x14ac:dyDescent="0.2">
      <c r="A56" s="22" t="s">
        <v>102</v>
      </c>
      <c r="B56" s="6">
        <v>0</v>
      </c>
      <c r="C56" s="6">
        <v>0</v>
      </c>
      <c r="D56" s="6">
        <f t="shared" si="0"/>
        <v>0</v>
      </c>
      <c r="E56" s="6">
        <v>0</v>
      </c>
      <c r="F56" s="6">
        <v>0</v>
      </c>
      <c r="G56" s="6">
        <f t="shared" si="1"/>
        <v>0</v>
      </c>
      <c r="H56" s="11">
        <v>6300</v>
      </c>
    </row>
    <row r="57" spans="1:8" x14ac:dyDescent="0.2">
      <c r="A57" s="20" t="s">
        <v>126</v>
      </c>
      <c r="B57" s="16">
        <f>SUM(B58:B64)</f>
        <v>62502219.710000001</v>
      </c>
      <c r="C57" s="16">
        <f>SUM(C58:C64)</f>
        <v>-22515013.719999999</v>
      </c>
      <c r="D57" s="16">
        <f t="shared" si="0"/>
        <v>39987205.990000002</v>
      </c>
      <c r="E57" s="16">
        <f>SUM(E58:E64)</f>
        <v>0</v>
      </c>
      <c r="F57" s="16">
        <f>SUM(F58:F64)</f>
        <v>0</v>
      </c>
      <c r="G57" s="16">
        <f t="shared" si="1"/>
        <v>39987205.990000002</v>
      </c>
      <c r="H57" s="21">
        <v>0</v>
      </c>
    </row>
    <row r="58" spans="1:8" x14ac:dyDescent="0.2">
      <c r="A58" s="22" t="s">
        <v>103</v>
      </c>
      <c r="B58" s="6">
        <v>0</v>
      </c>
      <c r="C58" s="6">
        <v>0</v>
      </c>
      <c r="D58" s="6">
        <f t="shared" si="0"/>
        <v>0</v>
      </c>
      <c r="E58" s="6">
        <v>0</v>
      </c>
      <c r="F58" s="6">
        <v>0</v>
      </c>
      <c r="G58" s="6">
        <f t="shared" si="1"/>
        <v>0</v>
      </c>
      <c r="H58" s="11">
        <v>7100</v>
      </c>
    </row>
    <row r="59" spans="1:8" x14ac:dyDescent="0.2">
      <c r="A59" s="22" t="s">
        <v>104</v>
      </c>
      <c r="B59" s="6">
        <v>0</v>
      </c>
      <c r="C59" s="6">
        <v>0</v>
      </c>
      <c r="D59" s="6">
        <f t="shared" si="0"/>
        <v>0</v>
      </c>
      <c r="E59" s="6">
        <v>0</v>
      </c>
      <c r="F59" s="6">
        <v>0</v>
      </c>
      <c r="G59" s="6">
        <f t="shared" si="1"/>
        <v>0</v>
      </c>
      <c r="H59" s="11">
        <v>7200</v>
      </c>
    </row>
    <row r="60" spans="1:8" x14ac:dyDescent="0.2">
      <c r="A60" s="22" t="s">
        <v>105</v>
      </c>
      <c r="B60" s="6">
        <v>0</v>
      </c>
      <c r="C60" s="6">
        <v>0</v>
      </c>
      <c r="D60" s="6">
        <f t="shared" si="0"/>
        <v>0</v>
      </c>
      <c r="E60" s="6">
        <v>0</v>
      </c>
      <c r="F60" s="6">
        <v>0</v>
      </c>
      <c r="G60" s="6">
        <f t="shared" si="1"/>
        <v>0</v>
      </c>
      <c r="H60" s="11">
        <v>7300</v>
      </c>
    </row>
    <row r="61" spans="1:8" x14ac:dyDescent="0.2">
      <c r="A61" s="22" t="s">
        <v>106</v>
      </c>
      <c r="B61" s="6">
        <v>0</v>
      </c>
      <c r="C61" s="6">
        <v>0</v>
      </c>
      <c r="D61" s="6">
        <f t="shared" si="0"/>
        <v>0</v>
      </c>
      <c r="E61" s="6">
        <v>0</v>
      </c>
      <c r="F61" s="6">
        <v>0</v>
      </c>
      <c r="G61" s="6">
        <f t="shared" si="1"/>
        <v>0</v>
      </c>
      <c r="H61" s="11">
        <v>7400</v>
      </c>
    </row>
    <row r="62" spans="1:8" x14ac:dyDescent="0.2">
      <c r="A62" s="22" t="s">
        <v>107</v>
      </c>
      <c r="B62" s="6">
        <v>0</v>
      </c>
      <c r="C62" s="6">
        <v>0</v>
      </c>
      <c r="D62" s="6">
        <f t="shared" si="0"/>
        <v>0</v>
      </c>
      <c r="E62" s="6">
        <v>0</v>
      </c>
      <c r="F62" s="6">
        <v>0</v>
      </c>
      <c r="G62" s="6">
        <f t="shared" si="1"/>
        <v>0</v>
      </c>
      <c r="H62" s="11">
        <v>7500</v>
      </c>
    </row>
    <row r="63" spans="1:8" x14ac:dyDescent="0.2">
      <c r="A63" s="22" t="s">
        <v>108</v>
      </c>
      <c r="B63" s="6">
        <v>0</v>
      </c>
      <c r="C63" s="6">
        <v>0</v>
      </c>
      <c r="D63" s="6">
        <f t="shared" si="0"/>
        <v>0</v>
      </c>
      <c r="E63" s="6">
        <v>0</v>
      </c>
      <c r="F63" s="6">
        <v>0</v>
      </c>
      <c r="G63" s="6">
        <f t="shared" si="1"/>
        <v>0</v>
      </c>
      <c r="H63" s="11">
        <v>7600</v>
      </c>
    </row>
    <row r="64" spans="1:8" x14ac:dyDescent="0.2">
      <c r="A64" s="22" t="s">
        <v>109</v>
      </c>
      <c r="B64" s="6">
        <v>62502219.710000001</v>
      </c>
      <c r="C64" s="6">
        <v>-22515013.719999999</v>
      </c>
      <c r="D64" s="6">
        <f t="shared" si="0"/>
        <v>39987205.990000002</v>
      </c>
      <c r="E64" s="6">
        <v>0</v>
      </c>
      <c r="F64" s="6">
        <v>0</v>
      </c>
      <c r="G64" s="6">
        <f t="shared" si="1"/>
        <v>39987205.990000002</v>
      </c>
      <c r="H64" s="11">
        <v>7900</v>
      </c>
    </row>
    <row r="65" spans="1:8" x14ac:dyDescent="0.2">
      <c r="A65" s="20" t="s">
        <v>127</v>
      </c>
      <c r="B65" s="16">
        <f>SUM(B66:B68)</f>
        <v>150000</v>
      </c>
      <c r="C65" s="16">
        <f>SUM(C66:C68)</f>
        <v>4500000</v>
      </c>
      <c r="D65" s="16">
        <f t="shared" si="0"/>
        <v>4650000</v>
      </c>
      <c r="E65" s="16">
        <f>SUM(E66:E68)</f>
        <v>2000000</v>
      </c>
      <c r="F65" s="16">
        <f>SUM(F66:F68)</f>
        <v>2000000</v>
      </c>
      <c r="G65" s="16">
        <f t="shared" si="1"/>
        <v>2650000</v>
      </c>
      <c r="H65" s="21">
        <v>0</v>
      </c>
    </row>
    <row r="66" spans="1:8" x14ac:dyDescent="0.2">
      <c r="A66" s="22" t="s">
        <v>36</v>
      </c>
      <c r="B66" s="6">
        <v>0</v>
      </c>
      <c r="C66" s="6">
        <v>0</v>
      </c>
      <c r="D66" s="6">
        <f t="shared" si="0"/>
        <v>0</v>
      </c>
      <c r="E66" s="6">
        <v>0</v>
      </c>
      <c r="F66" s="6">
        <v>0</v>
      </c>
      <c r="G66" s="6">
        <f t="shared" si="1"/>
        <v>0</v>
      </c>
      <c r="H66" s="11">
        <v>8100</v>
      </c>
    </row>
    <row r="67" spans="1:8" x14ac:dyDescent="0.2">
      <c r="A67" s="22" t="s">
        <v>37</v>
      </c>
      <c r="B67" s="6">
        <v>0</v>
      </c>
      <c r="C67" s="6">
        <v>0</v>
      </c>
      <c r="D67" s="6">
        <f t="shared" si="0"/>
        <v>0</v>
      </c>
      <c r="E67" s="6">
        <v>0</v>
      </c>
      <c r="F67" s="6">
        <v>0</v>
      </c>
      <c r="G67" s="6">
        <f t="shared" si="1"/>
        <v>0</v>
      </c>
      <c r="H67" s="11">
        <v>8300</v>
      </c>
    </row>
    <row r="68" spans="1:8" x14ac:dyDescent="0.2">
      <c r="A68" s="22" t="s">
        <v>38</v>
      </c>
      <c r="B68" s="6">
        <v>150000</v>
      </c>
      <c r="C68" s="6">
        <v>4500000</v>
      </c>
      <c r="D68" s="6">
        <f t="shared" si="0"/>
        <v>4650000</v>
      </c>
      <c r="E68" s="6">
        <v>2000000</v>
      </c>
      <c r="F68" s="6">
        <v>2000000</v>
      </c>
      <c r="G68" s="6">
        <f t="shared" si="1"/>
        <v>2650000</v>
      </c>
      <c r="H68" s="11">
        <v>8500</v>
      </c>
    </row>
    <row r="69" spans="1:8" x14ac:dyDescent="0.2">
      <c r="A69" s="20" t="s">
        <v>61</v>
      </c>
      <c r="B69" s="16">
        <f>SUM(B70:B76)</f>
        <v>12404091.359999999</v>
      </c>
      <c r="C69" s="16">
        <f>SUM(C70:C76)</f>
        <v>2615000.0099999998</v>
      </c>
      <c r="D69" s="16">
        <f t="shared" si="0"/>
        <v>15019091.369999999</v>
      </c>
      <c r="E69" s="16">
        <f>SUM(E70:E76)</f>
        <v>3863724.98</v>
      </c>
      <c r="F69" s="16">
        <f>SUM(F70:F76)</f>
        <v>3863724.98</v>
      </c>
      <c r="G69" s="16">
        <f t="shared" si="1"/>
        <v>11155366.389999999</v>
      </c>
      <c r="H69" s="21">
        <v>0</v>
      </c>
    </row>
    <row r="70" spans="1:8" x14ac:dyDescent="0.2">
      <c r="A70" s="22" t="s">
        <v>110</v>
      </c>
      <c r="B70" s="6">
        <v>11604091.359999999</v>
      </c>
      <c r="C70" s="6">
        <v>875000</v>
      </c>
      <c r="D70" s="6">
        <f t="shared" ref="D70:D76" si="2">B70+C70</f>
        <v>12479091.359999999</v>
      </c>
      <c r="E70" s="6">
        <v>3401022.84</v>
      </c>
      <c r="F70" s="6">
        <v>3401022.84</v>
      </c>
      <c r="G70" s="6">
        <f t="shared" ref="G70:G76" si="3">D70-E70</f>
        <v>9078068.5199999996</v>
      </c>
      <c r="H70" s="11">
        <v>9100</v>
      </c>
    </row>
    <row r="71" spans="1:8" x14ac:dyDescent="0.2">
      <c r="A71" s="22" t="s">
        <v>111</v>
      </c>
      <c r="B71" s="6">
        <v>800000</v>
      </c>
      <c r="C71" s="6">
        <v>1740000.01</v>
      </c>
      <c r="D71" s="6">
        <f t="shared" si="2"/>
        <v>2540000.0099999998</v>
      </c>
      <c r="E71" s="6">
        <v>462702.14</v>
      </c>
      <c r="F71" s="6">
        <v>462702.14</v>
      </c>
      <c r="G71" s="6">
        <f t="shared" si="3"/>
        <v>2077297.8699999996</v>
      </c>
      <c r="H71" s="11">
        <v>9200</v>
      </c>
    </row>
    <row r="72" spans="1:8" x14ac:dyDescent="0.2">
      <c r="A72" s="22" t="s">
        <v>112</v>
      </c>
      <c r="B72" s="6">
        <v>0</v>
      </c>
      <c r="C72" s="6">
        <v>0</v>
      </c>
      <c r="D72" s="6">
        <f t="shared" si="2"/>
        <v>0</v>
      </c>
      <c r="E72" s="6">
        <v>0</v>
      </c>
      <c r="F72" s="6">
        <v>0</v>
      </c>
      <c r="G72" s="6">
        <f t="shared" si="3"/>
        <v>0</v>
      </c>
      <c r="H72" s="11">
        <v>9300</v>
      </c>
    </row>
    <row r="73" spans="1:8" x14ac:dyDescent="0.2">
      <c r="A73" s="22" t="s">
        <v>113</v>
      </c>
      <c r="B73" s="6">
        <v>0</v>
      </c>
      <c r="C73" s="6">
        <v>0</v>
      </c>
      <c r="D73" s="6">
        <f t="shared" si="2"/>
        <v>0</v>
      </c>
      <c r="E73" s="6">
        <v>0</v>
      </c>
      <c r="F73" s="6">
        <v>0</v>
      </c>
      <c r="G73" s="6">
        <f t="shared" si="3"/>
        <v>0</v>
      </c>
      <c r="H73" s="11">
        <v>9400</v>
      </c>
    </row>
    <row r="74" spans="1:8" x14ac:dyDescent="0.2">
      <c r="A74" s="22" t="s">
        <v>114</v>
      </c>
      <c r="B74" s="6">
        <v>0</v>
      </c>
      <c r="C74" s="6">
        <v>0</v>
      </c>
      <c r="D74" s="6">
        <f t="shared" si="2"/>
        <v>0</v>
      </c>
      <c r="E74" s="6">
        <v>0</v>
      </c>
      <c r="F74" s="6">
        <v>0</v>
      </c>
      <c r="G74" s="6">
        <f t="shared" si="3"/>
        <v>0</v>
      </c>
      <c r="H74" s="11">
        <v>9500</v>
      </c>
    </row>
    <row r="75" spans="1:8" x14ac:dyDescent="0.2">
      <c r="A75" s="22" t="s">
        <v>115</v>
      </c>
      <c r="B75" s="6">
        <v>0</v>
      </c>
      <c r="C75" s="6">
        <v>0</v>
      </c>
      <c r="D75" s="6">
        <f t="shared" si="2"/>
        <v>0</v>
      </c>
      <c r="E75" s="6">
        <v>0</v>
      </c>
      <c r="F75" s="6">
        <v>0</v>
      </c>
      <c r="G75" s="6">
        <f t="shared" si="3"/>
        <v>0</v>
      </c>
      <c r="H75" s="11">
        <v>9600</v>
      </c>
    </row>
    <row r="76" spans="1:8" x14ac:dyDescent="0.2">
      <c r="A76" s="23" t="s">
        <v>116</v>
      </c>
      <c r="B76" s="17">
        <v>0</v>
      </c>
      <c r="C76" s="17">
        <v>0</v>
      </c>
      <c r="D76" s="17">
        <f t="shared" si="2"/>
        <v>0</v>
      </c>
      <c r="E76" s="17">
        <v>0</v>
      </c>
      <c r="F76" s="17">
        <v>0</v>
      </c>
      <c r="G76" s="17">
        <f t="shared" si="3"/>
        <v>0</v>
      </c>
      <c r="H76" s="11">
        <v>9900</v>
      </c>
    </row>
    <row r="77" spans="1:8" x14ac:dyDescent="0.2">
      <c r="A77" s="12" t="s">
        <v>50</v>
      </c>
      <c r="B77" s="18">
        <f t="shared" ref="B77:G77" si="4">SUM(B5+B13+B23+B33+B43+B53+B57+B65+B69)</f>
        <v>313410865.52999997</v>
      </c>
      <c r="C77" s="18">
        <f t="shared" si="4"/>
        <v>55695233.749999993</v>
      </c>
      <c r="D77" s="18">
        <f t="shared" si="4"/>
        <v>369106099.27999997</v>
      </c>
      <c r="E77" s="18">
        <f t="shared" si="4"/>
        <v>78289641.859999999</v>
      </c>
      <c r="F77" s="18">
        <f t="shared" si="4"/>
        <v>78276477.88000001</v>
      </c>
      <c r="G77" s="18">
        <f t="shared" si="4"/>
        <v>290816457.41999996</v>
      </c>
    </row>
    <row r="79" spans="1:8" x14ac:dyDescent="0.2">
      <c r="A79" s="1" t="s">
        <v>120</v>
      </c>
    </row>
  </sheetData>
  <sheetProtection formatCells="0" formatColumns="0" formatRows="0" autoFilter="0"/>
  <mergeCells count="4">
    <mergeCell ref="A1:G1"/>
    <mergeCell ref="B2:F2"/>
    <mergeCell ref="G2:G3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2"/>
  <sheetViews>
    <sheetView showGridLines="0" zoomScaleNormal="100" workbookViewId="0">
      <selection activeCell="F10" sqref="F10"/>
    </sheetView>
  </sheetViews>
  <sheetFormatPr baseColWidth="10" defaultColWidth="12" defaultRowHeight="10.199999999999999" x14ac:dyDescent="0.2"/>
  <cols>
    <col min="1" max="1" width="0.28515625" style="1" customWidth="1"/>
    <col min="2" max="2" width="47.7109375" style="1" customWidth="1"/>
    <col min="3" max="8" width="18.28515625" style="1" customWidth="1"/>
    <col min="9" max="16384" width="12" style="1"/>
  </cols>
  <sheetData>
    <row r="1" spans="1:8" ht="60" customHeight="1" x14ac:dyDescent="0.2">
      <c r="A1" s="31" t="s">
        <v>130</v>
      </c>
      <c r="B1" s="29"/>
      <c r="C1" s="29"/>
      <c r="D1" s="29"/>
      <c r="E1" s="29"/>
      <c r="F1" s="29"/>
      <c r="G1" s="29"/>
      <c r="H1" s="30"/>
    </row>
    <row r="2" spans="1:8" x14ac:dyDescent="0.2">
      <c r="A2" s="37" t="s">
        <v>51</v>
      </c>
      <c r="B2" s="34"/>
      <c r="C2" s="31" t="s">
        <v>57</v>
      </c>
      <c r="D2" s="29"/>
      <c r="E2" s="29"/>
      <c r="F2" s="29"/>
      <c r="G2" s="30"/>
      <c r="H2" s="32" t="s">
        <v>56</v>
      </c>
    </row>
    <row r="3" spans="1:8" ht="24.9" customHeight="1" x14ac:dyDescent="0.2">
      <c r="A3" s="38"/>
      <c r="B3" s="35"/>
      <c r="C3" s="3" t="s">
        <v>52</v>
      </c>
      <c r="D3" s="3" t="s">
        <v>117</v>
      </c>
      <c r="E3" s="3" t="s">
        <v>53</v>
      </c>
      <c r="F3" s="3" t="s">
        <v>54</v>
      </c>
      <c r="G3" s="3" t="s">
        <v>55</v>
      </c>
      <c r="H3" s="33"/>
    </row>
    <row r="4" spans="1:8" x14ac:dyDescent="0.2">
      <c r="A4" s="39"/>
      <c r="B4" s="36"/>
      <c r="C4" s="4">
        <v>1</v>
      </c>
      <c r="D4" s="4">
        <v>2</v>
      </c>
      <c r="E4" s="4" t="s">
        <v>118</v>
      </c>
      <c r="F4" s="4">
        <v>4</v>
      </c>
      <c r="G4" s="4">
        <v>5</v>
      </c>
      <c r="H4" s="4" t="s">
        <v>119</v>
      </c>
    </row>
    <row r="5" spans="1:8" x14ac:dyDescent="0.2">
      <c r="A5" s="2"/>
      <c r="B5" s="7" t="s">
        <v>0</v>
      </c>
      <c r="C5" s="6">
        <v>274095883.52999997</v>
      </c>
      <c r="D5" s="6">
        <v>-5403227.5099999998</v>
      </c>
      <c r="E5" s="6">
        <f>C5+D5</f>
        <v>268692656.01999998</v>
      </c>
      <c r="F5" s="6">
        <f>60346453.76+0.15</f>
        <v>60346453.909999996</v>
      </c>
      <c r="G5" s="6">
        <v>60333289.93</v>
      </c>
      <c r="H5" s="6">
        <f>E5-F5</f>
        <v>208346202.10999998</v>
      </c>
    </row>
    <row r="6" spans="1:8" x14ac:dyDescent="0.2">
      <c r="A6" s="2"/>
      <c r="B6" s="7" t="s">
        <v>1</v>
      </c>
      <c r="C6" s="6">
        <v>24865565.140000001</v>
      </c>
      <c r="D6" s="6">
        <v>60121372.880000003</v>
      </c>
      <c r="E6" s="6">
        <f>C6+D6</f>
        <v>84986938.020000011</v>
      </c>
      <c r="F6" s="6">
        <v>13908839.310000001</v>
      </c>
      <c r="G6" s="6">
        <v>13908839.310000001</v>
      </c>
      <c r="H6" s="6">
        <f>E6-F6</f>
        <v>71078098.710000008</v>
      </c>
    </row>
    <row r="7" spans="1:8" x14ac:dyDescent="0.2">
      <c r="A7" s="2"/>
      <c r="B7" s="7" t="s">
        <v>2</v>
      </c>
      <c r="C7" s="6">
        <v>11604091.359999999</v>
      </c>
      <c r="D7" s="6">
        <v>875000</v>
      </c>
      <c r="E7" s="6">
        <f>C7+D7</f>
        <v>12479091.359999999</v>
      </c>
      <c r="F7" s="6">
        <v>3401022.84</v>
      </c>
      <c r="G7" s="6">
        <v>3401022.84</v>
      </c>
      <c r="H7" s="6">
        <f>E7-F7</f>
        <v>9078068.5199999996</v>
      </c>
    </row>
    <row r="8" spans="1:8" x14ac:dyDescent="0.2">
      <c r="A8" s="2"/>
      <c r="B8" s="7" t="s">
        <v>39</v>
      </c>
      <c r="C8" s="6">
        <v>2845325.5</v>
      </c>
      <c r="D8" s="6">
        <v>102088.38</v>
      </c>
      <c r="E8" s="6">
        <f>C8+D8</f>
        <v>2947413.88</v>
      </c>
      <c r="F8" s="6">
        <v>633325.80000000005</v>
      </c>
      <c r="G8" s="6">
        <v>633325.80000000005</v>
      </c>
      <c r="H8" s="6">
        <f>E8-F8</f>
        <v>2314088.08</v>
      </c>
    </row>
    <row r="9" spans="1:8" x14ac:dyDescent="0.2">
      <c r="A9" s="2"/>
      <c r="B9" s="14" t="s">
        <v>36</v>
      </c>
      <c r="C9" s="17">
        <v>0</v>
      </c>
      <c r="D9" s="17">
        <v>0</v>
      </c>
      <c r="E9" s="17">
        <f>C9+D9</f>
        <v>0</v>
      </c>
      <c r="F9" s="17">
        <v>0</v>
      </c>
      <c r="G9" s="17">
        <v>0</v>
      </c>
      <c r="H9" s="17">
        <f>E9-F9</f>
        <v>0</v>
      </c>
    </row>
    <row r="10" spans="1:8" x14ac:dyDescent="0.2">
      <c r="A10" s="8"/>
      <c r="B10" s="12" t="s">
        <v>50</v>
      </c>
      <c r="C10" s="18">
        <f t="shared" ref="C10:H10" si="0">SUM(C5+C6+C7+C8+C9)</f>
        <v>313410865.52999997</v>
      </c>
      <c r="D10" s="18">
        <f t="shared" si="0"/>
        <v>55695233.750000007</v>
      </c>
      <c r="E10" s="18">
        <f t="shared" si="0"/>
        <v>369106099.27999997</v>
      </c>
      <c r="F10" s="18">
        <f t="shared" si="0"/>
        <v>78289641.859999999</v>
      </c>
      <c r="G10" s="18">
        <f t="shared" si="0"/>
        <v>78276477.879999995</v>
      </c>
      <c r="H10" s="18">
        <f t="shared" si="0"/>
        <v>290816457.41999996</v>
      </c>
    </row>
    <row r="12" spans="1:8" x14ac:dyDescent="0.2">
      <c r="A12" s="1" t="s">
        <v>120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85"/>
  <sheetViews>
    <sheetView showGridLines="0" topLeftCell="A27" zoomScale="120" zoomScaleNormal="120" workbookViewId="0">
      <selection activeCell="E58" sqref="E58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58.5" customHeight="1" x14ac:dyDescent="0.2">
      <c r="A1" s="31" t="s">
        <v>182</v>
      </c>
      <c r="B1" s="29"/>
      <c r="C1" s="29"/>
      <c r="D1" s="29"/>
      <c r="E1" s="29"/>
      <c r="F1" s="29"/>
      <c r="G1" s="30"/>
    </row>
    <row r="2" spans="1:7" x14ac:dyDescent="0.2">
      <c r="A2" s="34" t="s">
        <v>51</v>
      </c>
      <c r="B2" s="31" t="s">
        <v>57</v>
      </c>
      <c r="C2" s="29"/>
      <c r="D2" s="29"/>
      <c r="E2" s="29"/>
      <c r="F2" s="30"/>
      <c r="G2" s="32" t="s">
        <v>56</v>
      </c>
    </row>
    <row r="3" spans="1:7" ht="24.9" customHeight="1" x14ac:dyDescent="0.2">
      <c r="A3" s="35"/>
      <c r="B3" s="3" t="s">
        <v>52</v>
      </c>
      <c r="C3" s="3" t="s">
        <v>117</v>
      </c>
      <c r="D3" s="3" t="s">
        <v>53</v>
      </c>
      <c r="E3" s="3" t="s">
        <v>54</v>
      </c>
      <c r="F3" s="3" t="s">
        <v>55</v>
      </c>
      <c r="G3" s="33"/>
    </row>
    <row r="4" spans="1:7" x14ac:dyDescent="0.2">
      <c r="A4" s="36"/>
      <c r="B4" s="4">
        <v>1</v>
      </c>
      <c r="C4" s="4">
        <v>2</v>
      </c>
      <c r="D4" s="4" t="s">
        <v>118</v>
      </c>
      <c r="E4" s="4">
        <v>4</v>
      </c>
      <c r="F4" s="4">
        <v>5</v>
      </c>
      <c r="G4" s="4" t="s">
        <v>119</v>
      </c>
    </row>
    <row r="5" spans="1:7" x14ac:dyDescent="0.2">
      <c r="A5" s="24"/>
      <c r="B5" s="9"/>
      <c r="C5" s="9"/>
      <c r="D5" s="9"/>
      <c r="E5" s="9"/>
      <c r="F5" s="9"/>
      <c r="G5" s="9"/>
    </row>
    <row r="6" spans="1:7" x14ac:dyDescent="0.2">
      <c r="A6" s="25" t="s">
        <v>131</v>
      </c>
      <c r="B6" s="6">
        <v>682976.23</v>
      </c>
      <c r="C6" s="6">
        <v>0</v>
      </c>
      <c r="D6" s="6">
        <f>B6+C6</f>
        <v>682976.23</v>
      </c>
      <c r="E6" s="6">
        <v>152003.74</v>
      </c>
      <c r="F6" s="6">
        <v>152003.74</v>
      </c>
      <c r="G6" s="6">
        <f>D6-E6</f>
        <v>530972.49</v>
      </c>
    </row>
    <row r="7" spans="1:7" x14ac:dyDescent="0.2">
      <c r="A7" s="25" t="s">
        <v>132</v>
      </c>
      <c r="B7" s="6">
        <v>6842506</v>
      </c>
      <c r="C7" s="6">
        <v>0</v>
      </c>
      <c r="D7" s="6">
        <f t="shared" ref="D7:D12" si="0">B7+C7</f>
        <v>6842506</v>
      </c>
      <c r="E7" s="6">
        <v>1486733.15</v>
      </c>
      <c r="F7" s="6">
        <v>1481779.65</v>
      </c>
      <c r="G7" s="6">
        <f t="shared" ref="G7:G12" si="1">D7-E7</f>
        <v>5355772.8499999996</v>
      </c>
    </row>
    <row r="8" spans="1:7" x14ac:dyDescent="0.2">
      <c r="A8" s="25" t="s">
        <v>133</v>
      </c>
      <c r="B8" s="6">
        <v>1137530.78</v>
      </c>
      <c r="C8" s="6">
        <v>0</v>
      </c>
      <c r="D8" s="6">
        <f t="shared" si="0"/>
        <v>1137530.78</v>
      </c>
      <c r="E8" s="6">
        <v>260348.94</v>
      </c>
      <c r="F8" s="6">
        <v>260348.94</v>
      </c>
      <c r="G8" s="6">
        <f t="shared" si="1"/>
        <v>877181.84000000008</v>
      </c>
    </row>
    <row r="9" spans="1:7" x14ac:dyDescent="0.2">
      <c r="A9" s="25" t="s">
        <v>134</v>
      </c>
      <c r="B9" s="6">
        <v>30892601.010000002</v>
      </c>
      <c r="C9" s="6">
        <v>3198768.95</v>
      </c>
      <c r="D9" s="6">
        <f t="shared" si="0"/>
        <v>34091369.960000001</v>
      </c>
      <c r="E9" s="6">
        <v>15441043.23</v>
      </c>
      <c r="F9" s="6">
        <v>15432832.75</v>
      </c>
      <c r="G9" s="6">
        <f t="shared" si="1"/>
        <v>18650326.73</v>
      </c>
    </row>
    <row r="10" spans="1:7" x14ac:dyDescent="0.2">
      <c r="A10" s="25" t="s">
        <v>135</v>
      </c>
      <c r="B10" s="6">
        <v>2163819.42</v>
      </c>
      <c r="C10" s="6">
        <v>0</v>
      </c>
      <c r="D10" s="6">
        <f t="shared" si="0"/>
        <v>2163819.42</v>
      </c>
      <c r="E10" s="6">
        <v>491776.56</v>
      </c>
      <c r="F10" s="6">
        <v>491776.56</v>
      </c>
      <c r="G10" s="6">
        <f t="shared" si="1"/>
        <v>1672042.8599999999</v>
      </c>
    </row>
    <row r="11" spans="1:7" x14ac:dyDescent="0.2">
      <c r="A11" s="25" t="s">
        <v>136</v>
      </c>
      <c r="B11" s="6">
        <v>264928.99</v>
      </c>
      <c r="C11" s="6">
        <v>0</v>
      </c>
      <c r="D11" s="6">
        <f t="shared" si="0"/>
        <v>264928.99</v>
      </c>
      <c r="E11" s="6">
        <v>60212.7</v>
      </c>
      <c r="F11" s="6">
        <v>60212.7</v>
      </c>
      <c r="G11" s="6">
        <f t="shared" si="1"/>
        <v>204716.28999999998</v>
      </c>
    </row>
    <row r="12" spans="1:7" x14ac:dyDescent="0.2">
      <c r="A12" s="25" t="s">
        <v>137</v>
      </c>
      <c r="B12" s="6">
        <v>622574.92000000004</v>
      </c>
      <c r="C12" s="6">
        <v>-282988.59999999998</v>
      </c>
      <c r="D12" s="6">
        <f t="shared" si="0"/>
        <v>339586.32000000007</v>
      </c>
      <c r="E12" s="6">
        <v>0</v>
      </c>
      <c r="F12" s="6">
        <v>0</v>
      </c>
      <c r="G12" s="6">
        <f t="shared" si="1"/>
        <v>339586.32000000007</v>
      </c>
    </row>
    <row r="13" spans="1:7" x14ac:dyDescent="0.2">
      <c r="A13" s="25" t="s">
        <v>138</v>
      </c>
      <c r="B13" s="6">
        <v>1925042.52</v>
      </c>
      <c r="C13" s="6">
        <v>-5971.56</v>
      </c>
      <c r="D13" s="6">
        <f t="shared" ref="D13" si="2">B13+C13</f>
        <v>1919070.96</v>
      </c>
      <c r="E13" s="6">
        <v>226502.06</v>
      </c>
      <c r="F13" s="6">
        <v>226502.06</v>
      </c>
      <c r="G13" s="6">
        <f t="shared" ref="G13" si="3">D13-E13</f>
        <v>1692568.9</v>
      </c>
    </row>
    <row r="14" spans="1:7" x14ac:dyDescent="0.2">
      <c r="A14" s="25" t="s">
        <v>139</v>
      </c>
      <c r="B14" s="6">
        <v>518188.03</v>
      </c>
      <c r="C14" s="6">
        <v>-35761.129999999997</v>
      </c>
      <c r="D14" s="6">
        <f t="shared" ref="D14" si="4">B14+C14</f>
        <v>482426.9</v>
      </c>
      <c r="E14" s="6">
        <v>97126.74</v>
      </c>
      <c r="F14" s="6">
        <v>97126.74</v>
      </c>
      <c r="G14" s="6">
        <f t="shared" ref="G14" si="5">D14-E14</f>
        <v>385300.16000000003</v>
      </c>
    </row>
    <row r="15" spans="1:7" x14ac:dyDescent="0.2">
      <c r="A15" s="25" t="s">
        <v>140</v>
      </c>
      <c r="B15" s="6">
        <v>1394078.08</v>
      </c>
      <c r="C15" s="6">
        <v>163011.26</v>
      </c>
      <c r="D15" s="6">
        <f t="shared" ref="D15" si="6">B15+C15</f>
        <v>1557089.34</v>
      </c>
      <c r="E15" s="6">
        <v>253907.05</v>
      </c>
      <c r="F15" s="6">
        <v>253907.05</v>
      </c>
      <c r="G15" s="6">
        <f t="shared" ref="G15" si="7">D15-E15</f>
        <v>1303182.29</v>
      </c>
    </row>
    <row r="16" spans="1:7" x14ac:dyDescent="0.2">
      <c r="A16" s="25" t="s">
        <v>141</v>
      </c>
      <c r="B16" s="6">
        <v>1620548.49</v>
      </c>
      <c r="C16" s="6">
        <v>-29818.52</v>
      </c>
      <c r="D16" s="6">
        <f t="shared" ref="D16" si="8">B16+C16</f>
        <v>1590729.97</v>
      </c>
      <c r="E16" s="6">
        <v>207168.85</v>
      </c>
      <c r="F16" s="6">
        <v>207168.85</v>
      </c>
      <c r="G16" s="6">
        <f t="shared" ref="G16" si="9">D16-E16</f>
        <v>1383561.1199999999</v>
      </c>
    </row>
    <row r="17" spans="1:7" x14ac:dyDescent="0.2">
      <c r="A17" s="25" t="s">
        <v>142</v>
      </c>
      <c r="B17" s="6">
        <v>1925880.89</v>
      </c>
      <c r="C17" s="6">
        <v>14000</v>
      </c>
      <c r="D17" s="6">
        <f t="shared" ref="D17" si="10">B17+C17</f>
        <v>1939880.89</v>
      </c>
      <c r="E17" s="6">
        <v>276868.24</v>
      </c>
      <c r="F17" s="6">
        <v>276868.24</v>
      </c>
      <c r="G17" s="6">
        <f t="shared" ref="G17" si="11">D17-E17</f>
        <v>1663012.65</v>
      </c>
    </row>
    <row r="18" spans="1:7" x14ac:dyDescent="0.2">
      <c r="A18" s="25" t="s">
        <v>143</v>
      </c>
      <c r="B18" s="6">
        <v>897304.69</v>
      </c>
      <c r="C18" s="6">
        <v>111194.9</v>
      </c>
      <c r="D18" s="6">
        <f t="shared" ref="D18" si="12">B18+C18</f>
        <v>1008499.59</v>
      </c>
      <c r="E18" s="6">
        <v>169148.07</v>
      </c>
      <c r="F18" s="6">
        <v>169148.07</v>
      </c>
      <c r="G18" s="6">
        <f t="shared" ref="G18" si="13">D18-E18</f>
        <v>839351.52</v>
      </c>
    </row>
    <row r="19" spans="1:7" x14ac:dyDescent="0.2">
      <c r="A19" s="25" t="s">
        <v>144</v>
      </c>
      <c r="B19" s="6">
        <v>1181398.23</v>
      </c>
      <c r="C19" s="6">
        <v>870000</v>
      </c>
      <c r="D19" s="6">
        <f t="shared" ref="D19" si="14">B19+C19</f>
        <v>2051398.23</v>
      </c>
      <c r="E19" s="6">
        <v>253220.58</v>
      </c>
      <c r="F19" s="6">
        <v>253220.58</v>
      </c>
      <c r="G19" s="6">
        <f t="shared" ref="G19" si="15">D19-E19</f>
        <v>1798177.65</v>
      </c>
    </row>
    <row r="20" spans="1:7" x14ac:dyDescent="0.2">
      <c r="A20" s="25" t="s">
        <v>145</v>
      </c>
      <c r="B20" s="6">
        <v>1409125.07</v>
      </c>
      <c r="C20" s="6">
        <v>11500</v>
      </c>
      <c r="D20" s="6">
        <f t="shared" ref="D20" si="16">B20+C20</f>
        <v>1420625.07</v>
      </c>
      <c r="E20" s="6">
        <v>328045.03000000003</v>
      </c>
      <c r="F20" s="6">
        <v>328045.03000000003</v>
      </c>
      <c r="G20" s="6">
        <f t="shared" ref="G20" si="17">D20-E20</f>
        <v>1092580.04</v>
      </c>
    </row>
    <row r="21" spans="1:7" x14ac:dyDescent="0.2">
      <c r="A21" s="25" t="s">
        <v>146</v>
      </c>
      <c r="B21" s="6">
        <v>1016881.7</v>
      </c>
      <c r="C21" s="6">
        <v>-115737.96</v>
      </c>
      <c r="D21" s="6">
        <f t="shared" ref="D21" si="18">B21+C21</f>
        <v>901143.74</v>
      </c>
      <c r="E21" s="6">
        <v>166615.67000000001</v>
      </c>
      <c r="F21" s="6">
        <v>166615.67000000001</v>
      </c>
      <c r="G21" s="6">
        <f t="shared" ref="G21" si="19">D21-E21</f>
        <v>734528.07</v>
      </c>
    </row>
    <row r="22" spans="1:7" x14ac:dyDescent="0.2">
      <c r="A22" s="25" t="s">
        <v>147</v>
      </c>
      <c r="B22" s="6">
        <v>396476.2</v>
      </c>
      <c r="C22" s="6">
        <v>0</v>
      </c>
      <c r="D22" s="6">
        <f t="shared" ref="D22" si="20">B22+C22</f>
        <v>396476.2</v>
      </c>
      <c r="E22" s="6">
        <v>70569.48</v>
      </c>
      <c r="F22" s="6">
        <v>70569.48</v>
      </c>
      <c r="G22" s="6">
        <f t="shared" ref="G22" si="21">D22-E22</f>
        <v>325906.72000000003</v>
      </c>
    </row>
    <row r="23" spans="1:7" x14ac:dyDescent="0.2">
      <c r="A23" s="25" t="s">
        <v>148</v>
      </c>
      <c r="B23" s="6">
        <v>3185597.18</v>
      </c>
      <c r="C23" s="6">
        <v>-90000</v>
      </c>
      <c r="D23" s="6">
        <f t="shared" ref="D23" si="22">B23+C23</f>
        <v>3095597.18</v>
      </c>
      <c r="E23" s="6">
        <v>707747.32</v>
      </c>
      <c r="F23" s="6">
        <v>707747.32</v>
      </c>
      <c r="G23" s="6">
        <f t="shared" ref="G23" si="23">D23-E23</f>
        <v>2387849.8600000003</v>
      </c>
    </row>
    <row r="24" spans="1:7" x14ac:dyDescent="0.2">
      <c r="A24" s="25" t="s">
        <v>149</v>
      </c>
      <c r="B24" s="6">
        <v>18311179.27</v>
      </c>
      <c r="C24" s="6">
        <v>4759410.87</v>
      </c>
      <c r="D24" s="6">
        <f t="shared" ref="D24" si="24">B24+C24</f>
        <v>23070590.140000001</v>
      </c>
      <c r="E24" s="6">
        <v>5835550.7800000003</v>
      </c>
      <c r="F24" s="6">
        <v>5835550.7800000003</v>
      </c>
      <c r="G24" s="6">
        <f t="shared" ref="G24" si="25">D24-E24</f>
        <v>17235039.359999999</v>
      </c>
    </row>
    <row r="25" spans="1:7" x14ac:dyDescent="0.2">
      <c r="A25" s="25" t="s">
        <v>150</v>
      </c>
      <c r="B25" s="6">
        <v>620422.64</v>
      </c>
      <c r="C25" s="6">
        <v>14000</v>
      </c>
      <c r="D25" s="6">
        <f t="shared" ref="D25" si="26">B25+C25</f>
        <v>634422.64</v>
      </c>
      <c r="E25" s="6">
        <v>128143.37</v>
      </c>
      <c r="F25" s="6">
        <v>128143.37</v>
      </c>
      <c r="G25" s="6">
        <f t="shared" ref="G25" si="27">D25-E25</f>
        <v>506279.27</v>
      </c>
    </row>
    <row r="26" spans="1:7" x14ac:dyDescent="0.2">
      <c r="A26" s="25" t="s">
        <v>151</v>
      </c>
      <c r="B26" s="6">
        <v>3229618.97</v>
      </c>
      <c r="C26" s="6">
        <v>215795.8</v>
      </c>
      <c r="D26" s="6">
        <f t="shared" ref="D26" si="28">B26+C26</f>
        <v>3445414.77</v>
      </c>
      <c r="E26" s="6">
        <v>742103.94</v>
      </c>
      <c r="F26" s="6">
        <v>742103.94</v>
      </c>
      <c r="G26" s="6">
        <f t="shared" ref="G26" si="29">D26-E26</f>
        <v>2703310.83</v>
      </c>
    </row>
    <row r="27" spans="1:7" x14ac:dyDescent="0.2">
      <c r="A27" s="25" t="s">
        <v>152</v>
      </c>
      <c r="B27" s="6">
        <v>1083810.4099999999</v>
      </c>
      <c r="C27" s="6">
        <v>190994.54</v>
      </c>
      <c r="D27" s="6">
        <f t="shared" ref="D27" si="30">B27+C27</f>
        <v>1274804.95</v>
      </c>
      <c r="E27" s="6">
        <v>280749.07</v>
      </c>
      <c r="F27" s="6">
        <v>280749.07</v>
      </c>
      <c r="G27" s="6">
        <f t="shared" ref="G27" si="31">D27-E27</f>
        <v>994055.87999999989</v>
      </c>
    </row>
    <row r="28" spans="1:7" x14ac:dyDescent="0.2">
      <c r="A28" s="25" t="s">
        <v>153</v>
      </c>
      <c r="B28" s="6">
        <v>1558116.32</v>
      </c>
      <c r="C28" s="6">
        <v>-103783.44</v>
      </c>
      <c r="D28" s="6">
        <f t="shared" ref="D28" si="32">B28+C28</f>
        <v>1454332.8800000001</v>
      </c>
      <c r="E28" s="6">
        <v>225218.15</v>
      </c>
      <c r="F28" s="6">
        <v>225218.15</v>
      </c>
      <c r="G28" s="6">
        <f t="shared" ref="G28" si="33">D28-E28</f>
        <v>1229114.7300000002</v>
      </c>
    </row>
    <row r="29" spans="1:7" x14ac:dyDescent="0.2">
      <c r="A29" s="25" t="s">
        <v>154</v>
      </c>
      <c r="B29" s="6">
        <v>601742.1</v>
      </c>
      <c r="C29" s="6">
        <v>0</v>
      </c>
      <c r="D29" s="6">
        <f t="shared" ref="D29" si="34">B29+C29</f>
        <v>601742.1</v>
      </c>
      <c r="E29" s="6">
        <v>123731</v>
      </c>
      <c r="F29" s="6">
        <v>123731</v>
      </c>
      <c r="G29" s="6">
        <f t="shared" ref="G29" si="35">D29-E29</f>
        <v>478011.1</v>
      </c>
    </row>
    <row r="30" spans="1:7" x14ac:dyDescent="0.2">
      <c r="A30" s="25" t="s">
        <v>155</v>
      </c>
      <c r="B30" s="6">
        <v>96067492.870000005</v>
      </c>
      <c r="C30" s="6">
        <v>37127958.299999997</v>
      </c>
      <c r="D30" s="6">
        <f t="shared" ref="D30" si="36">B30+C30</f>
        <v>133195451.17</v>
      </c>
      <c r="E30" s="6">
        <v>16170087.689999999</v>
      </c>
      <c r="F30" s="6">
        <v>16170087.689999999</v>
      </c>
      <c r="G30" s="6">
        <f t="shared" ref="G30" si="37">D30-E30</f>
        <v>117025363.48</v>
      </c>
    </row>
    <row r="31" spans="1:7" x14ac:dyDescent="0.2">
      <c r="A31" s="25" t="s">
        <v>156</v>
      </c>
      <c r="B31" s="6">
        <v>1101579.55</v>
      </c>
      <c r="C31" s="6">
        <v>75719.09</v>
      </c>
      <c r="D31" s="6">
        <f t="shared" ref="D31" si="38">B31+C31</f>
        <v>1177298.6400000001</v>
      </c>
      <c r="E31" s="6">
        <v>252992.11</v>
      </c>
      <c r="F31" s="6">
        <v>252992.11</v>
      </c>
      <c r="G31" s="6">
        <f t="shared" ref="G31" si="39">D31-E31</f>
        <v>924306.53000000014</v>
      </c>
    </row>
    <row r="32" spans="1:7" x14ac:dyDescent="0.2">
      <c r="A32" s="25" t="s">
        <v>157</v>
      </c>
      <c r="B32" s="6">
        <v>811440.25</v>
      </c>
      <c r="C32" s="6">
        <v>0</v>
      </c>
      <c r="D32" s="6">
        <f t="shared" ref="D32" si="40">B32+C32</f>
        <v>811440.25</v>
      </c>
      <c r="E32" s="6">
        <v>187629.84</v>
      </c>
      <c r="F32" s="6">
        <v>187629.84</v>
      </c>
      <c r="G32" s="6">
        <f t="shared" ref="G32" si="41">D32-E32</f>
        <v>623810.41</v>
      </c>
    </row>
    <row r="33" spans="1:7" x14ac:dyDescent="0.2">
      <c r="A33" s="25" t="s">
        <v>158</v>
      </c>
      <c r="B33" s="6">
        <v>29445666.84</v>
      </c>
      <c r="C33" s="6">
        <v>2133382.0499999998</v>
      </c>
      <c r="D33" s="6">
        <f t="shared" ref="D33" si="42">B33+C33</f>
        <v>31579048.890000001</v>
      </c>
      <c r="E33" s="6">
        <v>6961977.79</v>
      </c>
      <c r="F33" s="6">
        <v>6961977.79</v>
      </c>
      <c r="G33" s="6">
        <f t="shared" ref="G33" si="43">D33-E33</f>
        <v>24617071.100000001</v>
      </c>
    </row>
    <row r="34" spans="1:7" x14ac:dyDescent="0.2">
      <c r="A34" s="25" t="s">
        <v>159</v>
      </c>
      <c r="B34" s="6">
        <v>1673244.3</v>
      </c>
      <c r="C34" s="6">
        <v>280523.7</v>
      </c>
      <c r="D34" s="6">
        <f t="shared" ref="D34" si="44">B34+C34</f>
        <v>1953768</v>
      </c>
      <c r="E34" s="6">
        <v>395048.12</v>
      </c>
      <c r="F34" s="6">
        <v>395048.12</v>
      </c>
      <c r="G34" s="6">
        <f t="shared" ref="G34" si="45">D34-E34</f>
        <v>1558719.88</v>
      </c>
    </row>
    <row r="35" spans="1:7" x14ac:dyDescent="0.2">
      <c r="A35" s="25" t="s">
        <v>160</v>
      </c>
      <c r="B35" s="6">
        <v>5653175.0199999996</v>
      </c>
      <c r="C35" s="6">
        <v>2213478.91</v>
      </c>
      <c r="D35" s="6">
        <f t="shared" ref="D35" si="46">B35+C35</f>
        <v>7866653.9299999997</v>
      </c>
      <c r="E35" s="6">
        <v>1552924.73</v>
      </c>
      <c r="F35" s="6">
        <v>1552924.73</v>
      </c>
      <c r="G35" s="6">
        <f t="shared" ref="G35" si="47">D35-E35</f>
        <v>6313729.1999999993</v>
      </c>
    </row>
    <row r="36" spans="1:7" x14ac:dyDescent="0.2">
      <c r="A36" s="25" t="s">
        <v>161</v>
      </c>
      <c r="B36" s="6">
        <v>4528256.74</v>
      </c>
      <c r="C36" s="6">
        <v>303251.87</v>
      </c>
      <c r="D36" s="6">
        <f t="shared" ref="D36" si="48">B36+C36</f>
        <v>4831508.6100000003</v>
      </c>
      <c r="E36" s="6">
        <v>1256768.69</v>
      </c>
      <c r="F36" s="6">
        <v>1256768.69</v>
      </c>
      <c r="G36" s="6">
        <f t="shared" ref="G36" si="49">D36-E36</f>
        <v>3574739.9200000004</v>
      </c>
    </row>
    <row r="37" spans="1:7" x14ac:dyDescent="0.2">
      <c r="A37" s="25" t="s">
        <v>162</v>
      </c>
      <c r="B37" s="6">
        <v>10598872.42</v>
      </c>
      <c r="C37" s="6">
        <v>-248736.13</v>
      </c>
      <c r="D37" s="6">
        <f t="shared" ref="D37" si="50">B37+C37</f>
        <v>10350136.289999999</v>
      </c>
      <c r="E37" s="6">
        <v>2265198.92</v>
      </c>
      <c r="F37" s="6">
        <v>2265198.92</v>
      </c>
      <c r="G37" s="6">
        <f t="shared" ref="G37" si="51">D37-E37</f>
        <v>8084937.3699999992</v>
      </c>
    </row>
    <row r="38" spans="1:7" x14ac:dyDescent="0.2">
      <c r="A38" s="25" t="s">
        <v>163</v>
      </c>
      <c r="B38" s="6">
        <v>3758295.07</v>
      </c>
      <c r="C38" s="6">
        <v>-262881.65000000002</v>
      </c>
      <c r="D38" s="6">
        <f t="shared" ref="D38" si="52">B38+C38</f>
        <v>3495413.42</v>
      </c>
      <c r="E38" s="6">
        <v>672536.12</v>
      </c>
      <c r="F38" s="6">
        <v>672536.12</v>
      </c>
      <c r="G38" s="6">
        <f t="shared" ref="G38" si="53">D38-E38</f>
        <v>2822877.3</v>
      </c>
    </row>
    <row r="39" spans="1:7" x14ac:dyDescent="0.2">
      <c r="A39" s="25" t="s">
        <v>164</v>
      </c>
      <c r="B39" s="6">
        <v>930138.54</v>
      </c>
      <c r="C39" s="6">
        <v>0</v>
      </c>
      <c r="D39" s="6">
        <f t="shared" ref="D39" si="54">B39+C39</f>
        <v>930138.54</v>
      </c>
      <c r="E39" s="6">
        <v>192795</v>
      </c>
      <c r="F39" s="6">
        <v>192795</v>
      </c>
      <c r="G39" s="6">
        <f t="shared" ref="G39" si="55">D39-E39</f>
        <v>737343.54</v>
      </c>
    </row>
    <row r="40" spans="1:7" x14ac:dyDescent="0.2">
      <c r="A40" s="25" t="s">
        <v>165</v>
      </c>
      <c r="B40" s="6">
        <v>25103355.23</v>
      </c>
      <c r="C40" s="6">
        <v>758563.11</v>
      </c>
      <c r="D40" s="6">
        <f t="shared" ref="D40" si="56">B40+C40</f>
        <v>25861918.34</v>
      </c>
      <c r="E40" s="6">
        <v>6713991.4000000004</v>
      </c>
      <c r="F40" s="6">
        <v>6713991.4000000004</v>
      </c>
      <c r="G40" s="6">
        <f t="shared" ref="G40" si="57">D40-E40</f>
        <v>19147926.939999998</v>
      </c>
    </row>
    <row r="41" spans="1:7" x14ac:dyDescent="0.2">
      <c r="A41" s="25" t="s">
        <v>166</v>
      </c>
      <c r="B41" s="6">
        <v>677475.59</v>
      </c>
      <c r="C41" s="6">
        <v>0</v>
      </c>
      <c r="D41" s="6">
        <f t="shared" ref="D41" si="58">B41+C41</f>
        <v>677475.59</v>
      </c>
      <c r="E41" s="6">
        <v>154056.84</v>
      </c>
      <c r="F41" s="6">
        <v>154056.84</v>
      </c>
      <c r="G41" s="6">
        <f t="shared" ref="G41" si="59">D41-E41</f>
        <v>523418.75</v>
      </c>
    </row>
    <row r="42" spans="1:7" x14ac:dyDescent="0.2">
      <c r="A42" s="25" t="s">
        <v>167</v>
      </c>
      <c r="B42" s="6">
        <v>2965762.81</v>
      </c>
      <c r="C42" s="6">
        <v>2849745.99</v>
      </c>
      <c r="D42" s="6">
        <f t="shared" ref="D42" si="60">B42+C42</f>
        <v>5815508.8000000007</v>
      </c>
      <c r="E42" s="6">
        <v>2612412.52</v>
      </c>
      <c r="F42" s="6">
        <v>2612412.52</v>
      </c>
      <c r="G42" s="6">
        <f t="shared" ref="G42" si="61">D42-E42</f>
        <v>3203096.2800000007</v>
      </c>
    </row>
    <row r="43" spans="1:7" x14ac:dyDescent="0.2">
      <c r="A43" s="25" t="s">
        <v>168</v>
      </c>
      <c r="B43" s="6">
        <v>279436.40999999997</v>
      </c>
      <c r="C43" s="6">
        <v>191479.11</v>
      </c>
      <c r="D43" s="6">
        <f t="shared" ref="D43" si="62">B43+C43</f>
        <v>470915.51999999996</v>
      </c>
      <c r="E43" s="6">
        <v>52878.21</v>
      </c>
      <c r="F43" s="6">
        <v>52878.21</v>
      </c>
      <c r="G43" s="6">
        <f t="shared" ref="G43" si="63">D43-E43</f>
        <v>418037.30999999994</v>
      </c>
    </row>
    <row r="44" spans="1:7" x14ac:dyDescent="0.2">
      <c r="A44" s="25" t="s">
        <v>169</v>
      </c>
      <c r="B44" s="6">
        <v>19141075.510000002</v>
      </c>
      <c r="C44" s="6">
        <v>940437.02</v>
      </c>
      <c r="D44" s="6">
        <f t="shared" ref="D44" si="64">B44+C44</f>
        <v>20081512.530000001</v>
      </c>
      <c r="E44" s="6">
        <v>5813069.9500000002</v>
      </c>
      <c r="F44" s="6">
        <v>5813069.9500000002</v>
      </c>
      <c r="G44" s="6">
        <f t="shared" ref="G44" si="65">D44-E44</f>
        <v>14268442.580000002</v>
      </c>
    </row>
    <row r="45" spans="1:7" x14ac:dyDescent="0.2">
      <c r="A45" s="25" t="s">
        <v>170</v>
      </c>
      <c r="B45" s="6">
        <v>2113363.33</v>
      </c>
      <c r="C45" s="6">
        <v>-139371</v>
      </c>
      <c r="D45" s="6">
        <f t="shared" ref="D45" si="66">B45+C45</f>
        <v>1973992.33</v>
      </c>
      <c r="E45" s="6">
        <v>376966.25</v>
      </c>
      <c r="F45" s="6">
        <v>376966.25</v>
      </c>
      <c r="G45" s="6">
        <f t="shared" ref="G45" si="67">D45-E45</f>
        <v>1597026.08</v>
      </c>
    </row>
    <row r="46" spans="1:7" x14ac:dyDescent="0.2">
      <c r="A46" s="25" t="s">
        <v>171</v>
      </c>
      <c r="B46" s="6">
        <v>892366.53</v>
      </c>
      <c r="C46" s="6">
        <v>-78997.649999999994</v>
      </c>
      <c r="D46" s="6">
        <f t="shared" ref="D46" si="68">B46+C46</f>
        <v>813368.88</v>
      </c>
      <c r="E46" s="6">
        <v>80113.759999999995</v>
      </c>
      <c r="F46" s="6">
        <v>80113.759999999995</v>
      </c>
      <c r="G46" s="6">
        <f t="shared" ref="G46" si="69">D46-E46</f>
        <v>733255.12</v>
      </c>
    </row>
    <row r="47" spans="1:7" x14ac:dyDescent="0.2">
      <c r="A47" s="25" t="s">
        <v>172</v>
      </c>
      <c r="B47" s="6">
        <v>2445322.88</v>
      </c>
      <c r="C47" s="6">
        <v>905348.07</v>
      </c>
      <c r="D47" s="6">
        <f t="shared" ref="D47" si="70">B47+C47</f>
        <v>3350670.9499999997</v>
      </c>
      <c r="E47" s="6">
        <v>379322.62</v>
      </c>
      <c r="F47" s="6">
        <v>379322.62</v>
      </c>
      <c r="G47" s="6">
        <f t="shared" ref="G47" si="71">D47-E47</f>
        <v>2971348.3299999996</v>
      </c>
    </row>
    <row r="48" spans="1:7" x14ac:dyDescent="0.2">
      <c r="A48" s="25" t="s">
        <v>173</v>
      </c>
      <c r="B48" s="6">
        <v>590129.36</v>
      </c>
      <c r="C48" s="6">
        <v>0</v>
      </c>
      <c r="D48" s="6">
        <f t="shared" ref="D48" si="72">B48+C48</f>
        <v>590129.36</v>
      </c>
      <c r="E48" s="6">
        <v>80561.94</v>
      </c>
      <c r="F48" s="6">
        <v>80561.94</v>
      </c>
      <c r="G48" s="6">
        <f t="shared" ref="G48" si="73">D48-E48</f>
        <v>509567.42</v>
      </c>
    </row>
    <row r="49" spans="1:7" x14ac:dyDescent="0.2">
      <c r="A49" s="25" t="s">
        <v>174</v>
      </c>
      <c r="B49" s="6">
        <v>481407.46</v>
      </c>
      <c r="C49" s="6">
        <v>2000</v>
      </c>
      <c r="D49" s="6">
        <f t="shared" ref="D49" si="74">B49+C49</f>
        <v>483407.46</v>
      </c>
      <c r="E49" s="6">
        <v>106957.88</v>
      </c>
      <c r="F49" s="6">
        <v>106957.88</v>
      </c>
      <c r="G49" s="6">
        <f t="shared" ref="G49" si="75">D49-E49</f>
        <v>376449.58</v>
      </c>
    </row>
    <row r="50" spans="1:7" x14ac:dyDescent="0.2">
      <c r="A50" s="25" t="s">
        <v>175</v>
      </c>
      <c r="B50" s="6">
        <v>476081.51</v>
      </c>
      <c r="C50" s="6">
        <v>0</v>
      </c>
      <c r="D50" s="6">
        <f t="shared" ref="D50" si="76">B50+C50</f>
        <v>476081.51</v>
      </c>
      <c r="E50" s="6">
        <v>108561.7</v>
      </c>
      <c r="F50" s="6">
        <v>108561.7</v>
      </c>
      <c r="G50" s="6">
        <f t="shared" ref="G50" si="77">D50-E50</f>
        <v>367519.81</v>
      </c>
    </row>
    <row r="51" spans="1:7" x14ac:dyDescent="0.2">
      <c r="A51" s="25" t="s">
        <v>176</v>
      </c>
      <c r="B51" s="6">
        <v>2793486.92</v>
      </c>
      <c r="C51" s="6">
        <v>-205487.29</v>
      </c>
      <c r="D51" s="6">
        <f t="shared" ref="D51" si="78">B51+C51</f>
        <v>2587999.63</v>
      </c>
      <c r="E51" s="6">
        <v>205967.02</v>
      </c>
      <c r="F51" s="6">
        <v>205967.02</v>
      </c>
      <c r="G51" s="6">
        <f t="shared" ref="G51" si="79">D51-E51</f>
        <v>2382032.61</v>
      </c>
    </row>
    <row r="52" spans="1:7" x14ac:dyDescent="0.2">
      <c r="A52" s="25" t="s">
        <v>177</v>
      </c>
      <c r="B52" s="6">
        <v>1649412.07</v>
      </c>
      <c r="C52" s="6">
        <v>-12562.67</v>
      </c>
      <c r="D52" s="6">
        <f t="shared" ref="D52" si="80">B52+C52</f>
        <v>1636849.4000000001</v>
      </c>
      <c r="E52" s="6">
        <v>347057.62</v>
      </c>
      <c r="F52" s="6">
        <v>347057.62</v>
      </c>
      <c r="G52" s="6">
        <f t="shared" ref="G52" si="81">D52-E52</f>
        <v>1289791.7800000003</v>
      </c>
    </row>
    <row r="53" spans="1:7" x14ac:dyDescent="0.2">
      <c r="A53" s="25" t="s">
        <v>178</v>
      </c>
      <c r="B53" s="6">
        <v>2787208.84</v>
      </c>
      <c r="C53" s="6">
        <v>-152091.76</v>
      </c>
      <c r="D53" s="6">
        <f t="shared" ref="D53" si="82">B53+C53</f>
        <v>2635117.08</v>
      </c>
      <c r="E53" s="6">
        <v>448128.33</v>
      </c>
      <c r="F53" s="6">
        <v>448128.33</v>
      </c>
      <c r="G53" s="6">
        <f t="shared" ref="G53" si="83">D53-E53</f>
        <v>2186988.75</v>
      </c>
    </row>
    <row r="54" spans="1:7" x14ac:dyDescent="0.2">
      <c r="A54" s="25" t="s">
        <v>179</v>
      </c>
      <c r="B54" s="6">
        <v>1937721.34</v>
      </c>
      <c r="C54" s="6">
        <v>128859.57</v>
      </c>
      <c r="D54" s="6">
        <f t="shared" ref="D54" si="84">B54+C54</f>
        <v>2066580.9100000001</v>
      </c>
      <c r="E54" s="6">
        <v>432923.01</v>
      </c>
      <c r="F54" s="6">
        <v>432923.01</v>
      </c>
      <c r="G54" s="6">
        <f t="shared" ref="G54" si="85">D54-E54</f>
        <v>1633657.9000000001</v>
      </c>
    </row>
    <row r="55" spans="1:7" x14ac:dyDescent="0.2">
      <c r="A55" s="25" t="s">
        <v>180</v>
      </c>
      <c r="B55" s="6">
        <v>11026750</v>
      </c>
      <c r="C55" s="6">
        <v>0</v>
      </c>
      <c r="D55" s="6">
        <f t="shared" ref="D55" si="86">B55+C55</f>
        <v>11026750</v>
      </c>
      <c r="E55" s="6">
        <v>2490000</v>
      </c>
      <c r="F55" s="6">
        <v>2490000</v>
      </c>
      <c r="G55" s="6">
        <f t="shared" ref="G55" si="87">D55-E55</f>
        <v>8536750</v>
      </c>
    </row>
    <row r="56" spans="1:7" x14ac:dyDescent="0.2">
      <c r="A56" s="25" t="s">
        <v>181</v>
      </c>
      <c r="B56" s="6">
        <v>0</v>
      </c>
      <c r="C56" s="6">
        <v>0</v>
      </c>
      <c r="D56" s="6">
        <f t="shared" ref="D56" si="88">B56+C56</f>
        <v>0</v>
      </c>
      <c r="E56" s="6">
        <v>-5819.92</v>
      </c>
      <c r="F56" s="6">
        <v>-5819.92</v>
      </c>
      <c r="G56" s="6">
        <f t="shared" ref="G56" si="89">D56-E56</f>
        <v>5819.92</v>
      </c>
    </row>
    <row r="57" spans="1:7" x14ac:dyDescent="0.2">
      <c r="A57" s="25"/>
      <c r="B57" s="6"/>
      <c r="C57" s="6"/>
      <c r="D57" s="6"/>
      <c r="E57" s="6"/>
      <c r="F57" s="6"/>
      <c r="G57" s="6"/>
    </row>
    <row r="58" spans="1:7" x14ac:dyDescent="0.2">
      <c r="A58" s="13" t="s">
        <v>50</v>
      </c>
      <c r="B58" s="19">
        <f t="shared" ref="B58:G58" si="90">SUM(B6:B57)</f>
        <v>313410865.52999991</v>
      </c>
      <c r="C58" s="19">
        <f t="shared" si="90"/>
        <v>55695233.75</v>
      </c>
      <c r="D58" s="19">
        <f t="shared" si="90"/>
        <v>369106099.27999991</v>
      </c>
      <c r="E58" s="19">
        <f t="shared" si="90"/>
        <v>78289641.859999999</v>
      </c>
      <c r="F58" s="19">
        <f t="shared" si="90"/>
        <v>78276477.879999995</v>
      </c>
      <c r="G58" s="19">
        <f t="shared" si="90"/>
        <v>290816457.41999996</v>
      </c>
    </row>
    <row r="61" spans="1:7" ht="45" customHeight="1" x14ac:dyDescent="0.2">
      <c r="A61" s="31" t="s">
        <v>183</v>
      </c>
      <c r="B61" s="29"/>
      <c r="C61" s="29"/>
      <c r="D61" s="29"/>
      <c r="E61" s="29"/>
      <c r="F61" s="29"/>
      <c r="G61" s="30"/>
    </row>
    <row r="62" spans="1:7" x14ac:dyDescent="0.2">
      <c r="A62" s="34" t="s">
        <v>51</v>
      </c>
      <c r="B62" s="31" t="s">
        <v>57</v>
      </c>
      <c r="C62" s="29"/>
      <c r="D62" s="29"/>
      <c r="E62" s="29"/>
      <c r="F62" s="30"/>
      <c r="G62" s="32" t="s">
        <v>56</v>
      </c>
    </row>
    <row r="63" spans="1:7" ht="20.399999999999999" x14ac:dyDescent="0.2">
      <c r="A63" s="35"/>
      <c r="B63" s="3" t="s">
        <v>52</v>
      </c>
      <c r="C63" s="3" t="s">
        <v>117</v>
      </c>
      <c r="D63" s="3" t="s">
        <v>53</v>
      </c>
      <c r="E63" s="3" t="s">
        <v>54</v>
      </c>
      <c r="F63" s="3" t="s">
        <v>55</v>
      </c>
      <c r="G63" s="33"/>
    </row>
    <row r="64" spans="1:7" x14ac:dyDescent="0.2">
      <c r="A64" s="36"/>
      <c r="B64" s="4">
        <v>1</v>
      </c>
      <c r="C64" s="4">
        <v>2</v>
      </c>
      <c r="D64" s="4" t="s">
        <v>118</v>
      </c>
      <c r="E64" s="4">
        <v>4</v>
      </c>
      <c r="F64" s="4">
        <v>5</v>
      </c>
      <c r="G64" s="4" t="s">
        <v>119</v>
      </c>
    </row>
    <row r="65" spans="1:7" x14ac:dyDescent="0.2">
      <c r="A65" s="26" t="s">
        <v>8</v>
      </c>
      <c r="B65" s="6">
        <v>0</v>
      </c>
      <c r="C65" s="6">
        <v>0</v>
      </c>
      <c r="D65" s="6">
        <f>B65+C65</f>
        <v>0</v>
      </c>
      <c r="E65" s="6">
        <v>0</v>
      </c>
      <c r="F65" s="6">
        <v>0</v>
      </c>
      <c r="G65" s="6">
        <f>D65-E65</f>
        <v>0</v>
      </c>
    </row>
    <row r="66" spans="1:7" x14ac:dyDescent="0.2">
      <c r="A66" s="26" t="s">
        <v>9</v>
      </c>
      <c r="B66" s="6">
        <v>0</v>
      </c>
      <c r="C66" s="6">
        <v>0</v>
      </c>
      <c r="D66" s="6">
        <f t="shared" ref="D66:D68" si="91">B66+C66</f>
        <v>0</v>
      </c>
      <c r="E66" s="6">
        <v>0</v>
      </c>
      <c r="F66" s="6">
        <v>0</v>
      </c>
      <c r="G66" s="6">
        <f t="shared" ref="G66:G68" si="92">D66-E66</f>
        <v>0</v>
      </c>
    </row>
    <row r="67" spans="1:7" x14ac:dyDescent="0.2">
      <c r="A67" s="26" t="s">
        <v>10</v>
      </c>
      <c r="B67" s="6">
        <v>0</v>
      </c>
      <c r="C67" s="6">
        <v>0</v>
      </c>
      <c r="D67" s="6">
        <f t="shared" si="91"/>
        <v>0</v>
      </c>
      <c r="E67" s="6">
        <v>0</v>
      </c>
      <c r="F67" s="6">
        <v>0</v>
      </c>
      <c r="G67" s="6">
        <f t="shared" si="92"/>
        <v>0</v>
      </c>
    </row>
    <row r="68" spans="1:7" x14ac:dyDescent="0.2">
      <c r="A68" s="26" t="s">
        <v>121</v>
      </c>
      <c r="B68" s="6">
        <v>0</v>
      </c>
      <c r="C68" s="6">
        <v>0</v>
      </c>
      <c r="D68" s="6">
        <f t="shared" si="91"/>
        <v>0</v>
      </c>
      <c r="E68" s="6">
        <v>0</v>
      </c>
      <c r="F68" s="6">
        <v>0</v>
      </c>
      <c r="G68" s="6">
        <f t="shared" si="92"/>
        <v>0</v>
      </c>
    </row>
    <row r="69" spans="1:7" x14ac:dyDescent="0.2">
      <c r="A69" s="13" t="s">
        <v>50</v>
      </c>
      <c r="B69" s="19">
        <f t="shared" ref="B69:G69" si="93">SUM(B65:B68)</f>
        <v>0</v>
      </c>
      <c r="C69" s="19">
        <f t="shared" si="93"/>
        <v>0</v>
      </c>
      <c r="D69" s="19">
        <f t="shared" si="93"/>
        <v>0</v>
      </c>
      <c r="E69" s="19">
        <f t="shared" si="93"/>
        <v>0</v>
      </c>
      <c r="F69" s="19">
        <f t="shared" si="93"/>
        <v>0</v>
      </c>
      <c r="G69" s="19">
        <f t="shared" si="93"/>
        <v>0</v>
      </c>
    </row>
    <row r="72" spans="1:7" ht="45" customHeight="1" x14ac:dyDescent="0.2">
      <c r="A72" s="31" t="s">
        <v>184</v>
      </c>
      <c r="B72" s="29"/>
      <c r="C72" s="29"/>
      <c r="D72" s="29"/>
      <c r="E72" s="29"/>
      <c r="F72" s="29"/>
      <c r="G72" s="30"/>
    </row>
    <row r="73" spans="1:7" x14ac:dyDescent="0.2">
      <c r="A73" s="34" t="s">
        <v>51</v>
      </c>
      <c r="B73" s="31" t="s">
        <v>57</v>
      </c>
      <c r="C73" s="29"/>
      <c r="D73" s="29"/>
      <c r="E73" s="29"/>
      <c r="F73" s="30"/>
      <c r="G73" s="32" t="s">
        <v>56</v>
      </c>
    </row>
    <row r="74" spans="1:7" ht="20.399999999999999" x14ac:dyDescent="0.2">
      <c r="A74" s="35"/>
      <c r="B74" s="3" t="s">
        <v>52</v>
      </c>
      <c r="C74" s="3" t="s">
        <v>117</v>
      </c>
      <c r="D74" s="3" t="s">
        <v>53</v>
      </c>
      <c r="E74" s="3" t="s">
        <v>54</v>
      </c>
      <c r="F74" s="3" t="s">
        <v>55</v>
      </c>
      <c r="G74" s="33"/>
    </row>
    <row r="75" spans="1:7" x14ac:dyDescent="0.2">
      <c r="A75" s="36"/>
      <c r="B75" s="4">
        <v>1</v>
      </c>
      <c r="C75" s="4">
        <v>2</v>
      </c>
      <c r="D75" s="4" t="s">
        <v>118</v>
      </c>
      <c r="E75" s="4">
        <v>4</v>
      </c>
      <c r="F75" s="4">
        <v>5</v>
      </c>
      <c r="G75" s="4" t="s">
        <v>119</v>
      </c>
    </row>
    <row r="76" spans="1:7" x14ac:dyDescent="0.2">
      <c r="A76" s="27" t="s">
        <v>12</v>
      </c>
      <c r="B76" s="6">
        <v>11026750</v>
      </c>
      <c r="C76" s="6">
        <v>0</v>
      </c>
      <c r="D76" s="6">
        <f t="shared" ref="D76:D82" si="94">B76+C76</f>
        <v>11026750</v>
      </c>
      <c r="E76" s="6">
        <v>2490000</v>
      </c>
      <c r="F76" s="6">
        <v>2490000</v>
      </c>
      <c r="G76" s="6">
        <f t="shared" ref="G76:G82" si="95">D76-E76</f>
        <v>8536750</v>
      </c>
    </row>
    <row r="77" spans="1:7" x14ac:dyDescent="0.2">
      <c r="A77" s="27" t="s">
        <v>11</v>
      </c>
      <c r="B77" s="6">
        <v>0</v>
      </c>
      <c r="C77" s="6">
        <v>0</v>
      </c>
      <c r="D77" s="6">
        <f t="shared" si="94"/>
        <v>0</v>
      </c>
      <c r="E77" s="6">
        <v>0</v>
      </c>
      <c r="F77" s="6">
        <v>0</v>
      </c>
      <c r="G77" s="6">
        <f t="shared" si="95"/>
        <v>0</v>
      </c>
    </row>
    <row r="78" spans="1:7" ht="20.399999999999999" x14ac:dyDescent="0.2">
      <c r="A78" s="27" t="s">
        <v>13</v>
      </c>
      <c r="B78" s="6">
        <v>0</v>
      </c>
      <c r="C78" s="6">
        <v>0</v>
      </c>
      <c r="D78" s="6">
        <f t="shared" si="94"/>
        <v>0</v>
      </c>
      <c r="E78" s="6">
        <v>0</v>
      </c>
      <c r="F78" s="6">
        <v>0</v>
      </c>
      <c r="G78" s="6">
        <f t="shared" si="95"/>
        <v>0</v>
      </c>
    </row>
    <row r="79" spans="1:7" x14ac:dyDescent="0.2">
      <c r="A79" s="27" t="s">
        <v>25</v>
      </c>
      <c r="B79" s="6">
        <v>0</v>
      </c>
      <c r="C79" s="6">
        <v>0</v>
      </c>
      <c r="D79" s="6">
        <f t="shared" si="94"/>
        <v>0</v>
      </c>
      <c r="E79" s="6">
        <v>0</v>
      </c>
      <c r="F79" s="6">
        <v>0</v>
      </c>
      <c r="G79" s="6">
        <f t="shared" si="95"/>
        <v>0</v>
      </c>
    </row>
    <row r="80" spans="1:7" ht="11.25" customHeight="1" x14ac:dyDescent="0.2">
      <c r="A80" s="27" t="s">
        <v>26</v>
      </c>
      <c r="B80" s="6">
        <v>0</v>
      </c>
      <c r="C80" s="6">
        <v>0</v>
      </c>
      <c r="D80" s="6">
        <f t="shared" si="94"/>
        <v>0</v>
      </c>
      <c r="E80" s="6">
        <v>0</v>
      </c>
      <c r="F80" s="6">
        <v>0</v>
      </c>
      <c r="G80" s="6">
        <f t="shared" si="95"/>
        <v>0</v>
      </c>
    </row>
    <row r="81" spans="1:7" x14ac:dyDescent="0.2">
      <c r="A81" s="27" t="s">
        <v>128</v>
      </c>
      <c r="B81" s="6">
        <v>0</v>
      </c>
      <c r="C81" s="6">
        <v>0</v>
      </c>
      <c r="D81" s="6">
        <f t="shared" si="94"/>
        <v>0</v>
      </c>
      <c r="E81" s="6">
        <v>0</v>
      </c>
      <c r="F81" s="6">
        <v>0</v>
      </c>
      <c r="G81" s="6">
        <f t="shared" si="95"/>
        <v>0</v>
      </c>
    </row>
    <row r="82" spans="1:7" x14ac:dyDescent="0.2">
      <c r="A82" s="27" t="s">
        <v>14</v>
      </c>
      <c r="B82" s="6">
        <v>0</v>
      </c>
      <c r="C82" s="6">
        <v>0</v>
      </c>
      <c r="D82" s="6">
        <f t="shared" si="94"/>
        <v>0</v>
      </c>
      <c r="E82" s="6">
        <v>0</v>
      </c>
      <c r="F82" s="6">
        <v>0</v>
      </c>
      <c r="G82" s="6">
        <f t="shared" si="95"/>
        <v>0</v>
      </c>
    </row>
    <row r="83" spans="1:7" x14ac:dyDescent="0.2">
      <c r="A83" s="13" t="s">
        <v>50</v>
      </c>
      <c r="B83" s="19">
        <f t="shared" ref="B83:G83" si="96">SUM(B76:B82)</f>
        <v>11026750</v>
      </c>
      <c r="C83" s="19">
        <f t="shared" si="96"/>
        <v>0</v>
      </c>
      <c r="D83" s="19">
        <f t="shared" si="96"/>
        <v>11026750</v>
      </c>
      <c r="E83" s="19">
        <f t="shared" si="96"/>
        <v>2490000</v>
      </c>
      <c r="F83" s="19">
        <f t="shared" si="96"/>
        <v>2490000</v>
      </c>
      <c r="G83" s="19">
        <f t="shared" si="96"/>
        <v>8536750</v>
      </c>
    </row>
    <row r="85" spans="1:7" x14ac:dyDescent="0.2">
      <c r="A85" s="1" t="s">
        <v>120</v>
      </c>
    </row>
  </sheetData>
  <sheetProtection formatCells="0" formatColumns="0" formatRows="0" insertRows="0" deleteRows="0" autoFilter="0"/>
  <mergeCells count="12">
    <mergeCell ref="B73:F73"/>
    <mergeCell ref="G73:G74"/>
    <mergeCell ref="B62:F62"/>
    <mergeCell ref="G62:G63"/>
    <mergeCell ref="A72:G72"/>
    <mergeCell ref="A62:A64"/>
    <mergeCell ref="A73:A75"/>
    <mergeCell ref="B2:F2"/>
    <mergeCell ref="G2:G3"/>
    <mergeCell ref="A1:G1"/>
    <mergeCell ref="A61:G61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9"/>
  <sheetViews>
    <sheetView showGridLines="0" workbookViewId="0">
      <selection activeCell="E10" sqref="E10"/>
    </sheetView>
  </sheetViews>
  <sheetFormatPr baseColWidth="10" defaultColWidth="12" defaultRowHeight="10.199999999999999" x14ac:dyDescent="0.2"/>
  <cols>
    <col min="1" max="1" width="79" style="1" customWidth="1"/>
    <col min="2" max="7" width="18.28515625" style="1" customWidth="1"/>
    <col min="8" max="16384" width="12" style="1"/>
  </cols>
  <sheetData>
    <row r="1" spans="1:7" ht="57" customHeight="1" x14ac:dyDescent="0.2">
      <c r="A1" s="31" t="s">
        <v>185</v>
      </c>
      <c r="B1" s="29"/>
      <c r="C1" s="29"/>
      <c r="D1" s="29"/>
      <c r="E1" s="29"/>
      <c r="F1" s="29"/>
      <c r="G1" s="30"/>
    </row>
    <row r="2" spans="1:7" x14ac:dyDescent="0.2">
      <c r="A2" s="34" t="s">
        <v>51</v>
      </c>
      <c r="B2" s="31" t="s">
        <v>57</v>
      </c>
      <c r="C2" s="29"/>
      <c r="D2" s="29"/>
      <c r="E2" s="29"/>
      <c r="F2" s="30"/>
      <c r="G2" s="32" t="s">
        <v>56</v>
      </c>
    </row>
    <row r="3" spans="1:7" ht="24.9" customHeight="1" x14ac:dyDescent="0.2">
      <c r="A3" s="35"/>
      <c r="B3" s="3" t="s">
        <v>52</v>
      </c>
      <c r="C3" s="3" t="s">
        <v>117</v>
      </c>
      <c r="D3" s="3" t="s">
        <v>53</v>
      </c>
      <c r="E3" s="3" t="s">
        <v>54</v>
      </c>
      <c r="F3" s="3" t="s">
        <v>55</v>
      </c>
      <c r="G3" s="33"/>
    </row>
    <row r="4" spans="1:7" x14ac:dyDescent="0.2">
      <c r="A4" s="36"/>
      <c r="B4" s="4">
        <v>1</v>
      </c>
      <c r="C4" s="4">
        <v>2</v>
      </c>
      <c r="D4" s="4" t="s">
        <v>118</v>
      </c>
      <c r="E4" s="4">
        <v>4</v>
      </c>
      <c r="F4" s="4">
        <v>5</v>
      </c>
      <c r="G4" s="4" t="s">
        <v>119</v>
      </c>
    </row>
    <row r="5" spans="1:7" x14ac:dyDescent="0.2">
      <c r="A5" s="10" t="s">
        <v>15</v>
      </c>
      <c r="B5" s="16">
        <f t="shared" ref="B5:G5" si="0">SUM(B6:B13)</f>
        <v>110458197.10999998</v>
      </c>
      <c r="C5" s="16">
        <f t="shared" si="0"/>
        <v>10690023.790000001</v>
      </c>
      <c r="D5" s="16">
        <f t="shared" si="0"/>
        <v>121148220.89999999</v>
      </c>
      <c r="E5" s="16">
        <f t="shared" si="0"/>
        <v>30086209.700000003</v>
      </c>
      <c r="F5" s="16">
        <f t="shared" si="0"/>
        <v>30081256.199999999</v>
      </c>
      <c r="G5" s="16">
        <f t="shared" si="0"/>
        <v>91062011.200000003</v>
      </c>
    </row>
    <row r="6" spans="1:7" x14ac:dyDescent="0.2">
      <c r="A6" s="28" t="s">
        <v>40</v>
      </c>
      <c r="B6" s="6">
        <v>9844411.2400000002</v>
      </c>
      <c r="C6" s="6">
        <v>870000</v>
      </c>
      <c r="D6" s="6">
        <f>B6+C6</f>
        <v>10714411.24</v>
      </c>
      <c r="E6" s="6">
        <v>2152306.41</v>
      </c>
      <c r="F6" s="6">
        <v>2147352.91</v>
      </c>
      <c r="G6" s="6">
        <f>D6-E6</f>
        <v>8562104.8300000001</v>
      </c>
    </row>
    <row r="7" spans="1:7" x14ac:dyDescent="0.2">
      <c r="A7" s="28" t="s">
        <v>16</v>
      </c>
      <c r="B7" s="6">
        <v>518188.03</v>
      </c>
      <c r="C7" s="6">
        <v>-35761.129999999997</v>
      </c>
      <c r="D7" s="6">
        <f t="shared" ref="D7:D13" si="1">B7+C7</f>
        <v>482426.9</v>
      </c>
      <c r="E7" s="6">
        <v>97126.74</v>
      </c>
      <c r="F7" s="6">
        <v>97126.74</v>
      </c>
      <c r="G7" s="6">
        <f t="shared" ref="G7:G13" si="2">D7-E7</f>
        <v>385300.16000000003</v>
      </c>
    </row>
    <row r="8" spans="1:7" x14ac:dyDescent="0.2">
      <c r="A8" s="28" t="s">
        <v>122</v>
      </c>
      <c r="B8" s="6">
        <v>31593741.5</v>
      </c>
      <c r="C8" s="6">
        <v>130170.61</v>
      </c>
      <c r="D8" s="6">
        <f t="shared" si="1"/>
        <v>31723912.109999999</v>
      </c>
      <c r="E8" s="6">
        <v>10534860.65</v>
      </c>
      <c r="F8" s="6">
        <v>10534860.65</v>
      </c>
      <c r="G8" s="6">
        <f t="shared" si="2"/>
        <v>21189051.460000001</v>
      </c>
    </row>
    <row r="9" spans="1:7" x14ac:dyDescent="0.2">
      <c r="A9" s="28" t="s">
        <v>3</v>
      </c>
      <c r="B9" s="6">
        <v>3185597.18</v>
      </c>
      <c r="C9" s="6">
        <v>-90000</v>
      </c>
      <c r="D9" s="6">
        <f t="shared" si="1"/>
        <v>3095597.18</v>
      </c>
      <c r="E9" s="6">
        <v>707747.32</v>
      </c>
      <c r="F9" s="6">
        <v>707747.32</v>
      </c>
      <c r="G9" s="6">
        <f t="shared" si="2"/>
        <v>2387849.8600000003</v>
      </c>
    </row>
    <row r="10" spans="1:7" x14ac:dyDescent="0.2">
      <c r="A10" s="28" t="s">
        <v>22</v>
      </c>
      <c r="B10" s="6">
        <v>20015412.32</v>
      </c>
      <c r="C10" s="6">
        <v>4964405.41</v>
      </c>
      <c r="D10" s="6">
        <f t="shared" si="1"/>
        <v>24979817.73</v>
      </c>
      <c r="E10" s="6">
        <f>6244443.07+0.15</f>
        <v>6244443.2200000007</v>
      </c>
      <c r="F10" s="6">
        <v>6244443.2199999997</v>
      </c>
      <c r="G10" s="6">
        <f t="shared" si="2"/>
        <v>18735374.509999998</v>
      </c>
    </row>
    <row r="11" spans="1:7" x14ac:dyDescent="0.2">
      <c r="A11" s="28" t="s">
        <v>17</v>
      </c>
      <c r="B11" s="6">
        <v>0</v>
      </c>
      <c r="C11" s="6">
        <v>0</v>
      </c>
      <c r="D11" s="6">
        <f t="shared" si="1"/>
        <v>0</v>
      </c>
      <c r="E11" s="6">
        <v>0</v>
      </c>
      <c r="F11" s="6">
        <v>0</v>
      </c>
      <c r="G11" s="6">
        <f t="shared" si="2"/>
        <v>0</v>
      </c>
    </row>
    <row r="12" spans="1:7" x14ac:dyDescent="0.2">
      <c r="A12" s="28" t="s">
        <v>41</v>
      </c>
      <c r="B12" s="6">
        <v>36772086.159999996</v>
      </c>
      <c r="C12" s="6">
        <v>4627384.66</v>
      </c>
      <c r="D12" s="6">
        <f t="shared" si="1"/>
        <v>41399470.819999993</v>
      </c>
      <c r="E12" s="6">
        <v>8909950.6400000006</v>
      </c>
      <c r="F12" s="6">
        <v>8909950.6400000006</v>
      </c>
      <c r="G12" s="6">
        <f t="shared" si="2"/>
        <v>32489520.179999992</v>
      </c>
    </row>
    <row r="13" spans="1:7" x14ac:dyDescent="0.2">
      <c r="A13" s="28" t="s">
        <v>18</v>
      </c>
      <c r="B13" s="6">
        <v>8528760.6799999997</v>
      </c>
      <c r="C13" s="6">
        <v>223824.24</v>
      </c>
      <c r="D13" s="6">
        <f t="shared" si="1"/>
        <v>8752584.9199999999</v>
      </c>
      <c r="E13" s="6">
        <v>1439774.72</v>
      </c>
      <c r="F13" s="6">
        <v>1439774.72</v>
      </c>
      <c r="G13" s="6">
        <f t="shared" si="2"/>
        <v>7312810.2000000002</v>
      </c>
    </row>
    <row r="14" spans="1:7" x14ac:dyDescent="0.2">
      <c r="A14" s="10" t="s">
        <v>19</v>
      </c>
      <c r="B14" s="16">
        <f t="shared" ref="B14:G14" si="3">SUM(B15:B21)</f>
        <v>197472512.00999996</v>
      </c>
      <c r="C14" s="16">
        <f t="shared" si="3"/>
        <v>44656309.57</v>
      </c>
      <c r="D14" s="16">
        <f t="shared" si="3"/>
        <v>242128821.57999998</v>
      </c>
      <c r="E14" s="16">
        <f t="shared" si="3"/>
        <v>47368706.290000007</v>
      </c>
      <c r="F14" s="16">
        <f t="shared" si="3"/>
        <v>47360495.810000002</v>
      </c>
      <c r="G14" s="16">
        <f t="shared" si="3"/>
        <v>194760115.29000002</v>
      </c>
    </row>
    <row r="15" spans="1:7" x14ac:dyDescent="0.2">
      <c r="A15" s="28" t="s">
        <v>42</v>
      </c>
      <c r="B15" s="6">
        <v>4914161.82</v>
      </c>
      <c r="C15" s="6">
        <v>7241893.6799999997</v>
      </c>
      <c r="D15" s="6">
        <f>B15+C15</f>
        <v>12156055.5</v>
      </c>
      <c r="E15" s="6">
        <v>4087794.26</v>
      </c>
      <c r="F15" s="6">
        <v>4087794.26</v>
      </c>
      <c r="G15" s="6">
        <f t="shared" ref="G15:G21" si="4">D15-E15</f>
        <v>8068261.2400000002</v>
      </c>
    </row>
    <row r="16" spans="1:7" x14ac:dyDescent="0.2">
      <c r="A16" s="28" t="s">
        <v>27</v>
      </c>
      <c r="B16" s="6">
        <v>166214716.44</v>
      </c>
      <c r="C16" s="6">
        <v>34593882.140000001</v>
      </c>
      <c r="D16" s="6">
        <f t="shared" ref="D16:D21" si="5">B16+C16</f>
        <v>200808598.57999998</v>
      </c>
      <c r="E16" s="6">
        <v>33260089.510000002</v>
      </c>
      <c r="F16" s="6">
        <v>33260089.510000002</v>
      </c>
      <c r="G16" s="6">
        <f t="shared" si="4"/>
        <v>167548509.06999999</v>
      </c>
    </row>
    <row r="17" spans="1:7" x14ac:dyDescent="0.2">
      <c r="A17" s="28" t="s">
        <v>20</v>
      </c>
      <c r="B17" s="6">
        <v>0</v>
      </c>
      <c r="C17" s="6">
        <v>0</v>
      </c>
      <c r="D17" s="6">
        <f t="shared" si="5"/>
        <v>0</v>
      </c>
      <c r="E17" s="6">
        <v>0</v>
      </c>
      <c r="F17" s="6">
        <v>0</v>
      </c>
      <c r="G17" s="6">
        <f t="shared" si="4"/>
        <v>0</v>
      </c>
    </row>
    <row r="18" spans="1:7" x14ac:dyDescent="0.2">
      <c r="A18" s="28" t="s">
        <v>43</v>
      </c>
      <c r="B18" s="6">
        <v>9668603.1699999999</v>
      </c>
      <c r="C18" s="6">
        <v>2912826.14</v>
      </c>
      <c r="D18" s="6">
        <f t="shared" si="5"/>
        <v>12581429.310000001</v>
      </c>
      <c r="E18" s="6">
        <v>6940187.8499999996</v>
      </c>
      <c r="F18" s="6">
        <v>6931977.3700000001</v>
      </c>
      <c r="G18" s="6">
        <f t="shared" si="4"/>
        <v>5641241.4600000009</v>
      </c>
    </row>
    <row r="19" spans="1:7" x14ac:dyDescent="0.2">
      <c r="A19" s="28" t="s">
        <v>44</v>
      </c>
      <c r="B19" s="6">
        <v>3793486.92</v>
      </c>
      <c r="C19" s="6">
        <v>-205487.29</v>
      </c>
      <c r="D19" s="6">
        <f t="shared" si="5"/>
        <v>3587999.63</v>
      </c>
      <c r="E19" s="6">
        <v>205967.02</v>
      </c>
      <c r="F19" s="6">
        <v>205967.02</v>
      </c>
      <c r="G19" s="6">
        <f t="shared" si="4"/>
        <v>3382032.61</v>
      </c>
    </row>
    <row r="20" spans="1:7" x14ac:dyDescent="0.2">
      <c r="A20" s="28" t="s">
        <v>45</v>
      </c>
      <c r="B20" s="6">
        <v>11026750</v>
      </c>
      <c r="C20" s="6">
        <v>0</v>
      </c>
      <c r="D20" s="6">
        <f t="shared" si="5"/>
        <v>11026750</v>
      </c>
      <c r="E20" s="6">
        <v>2490000</v>
      </c>
      <c r="F20" s="6">
        <v>2490000</v>
      </c>
      <c r="G20" s="6">
        <f t="shared" si="4"/>
        <v>8536750</v>
      </c>
    </row>
    <row r="21" spans="1:7" x14ac:dyDescent="0.2">
      <c r="A21" s="28" t="s">
        <v>4</v>
      </c>
      <c r="B21" s="6">
        <v>1854793.66</v>
      </c>
      <c r="C21" s="6">
        <v>113194.9</v>
      </c>
      <c r="D21" s="6">
        <f t="shared" si="5"/>
        <v>1967988.5599999998</v>
      </c>
      <c r="E21" s="6">
        <v>384667.65</v>
      </c>
      <c r="F21" s="6">
        <v>384667.65</v>
      </c>
      <c r="G21" s="6">
        <f t="shared" si="4"/>
        <v>1583320.9099999997</v>
      </c>
    </row>
    <row r="22" spans="1:7" x14ac:dyDescent="0.2">
      <c r="A22" s="10" t="s">
        <v>46</v>
      </c>
      <c r="B22" s="16">
        <f t="shared" ref="B22:G22" si="6">SUM(B23:B31)</f>
        <v>5480156.4100000001</v>
      </c>
      <c r="C22" s="16">
        <f t="shared" si="6"/>
        <v>348900.39</v>
      </c>
      <c r="D22" s="16">
        <f t="shared" si="6"/>
        <v>5829056.7999999998</v>
      </c>
      <c r="E22" s="16">
        <f t="shared" si="6"/>
        <v>840545.78999999992</v>
      </c>
      <c r="F22" s="16">
        <f t="shared" si="6"/>
        <v>840545.78999999992</v>
      </c>
      <c r="G22" s="16">
        <f t="shared" si="6"/>
        <v>4988511.01</v>
      </c>
    </row>
    <row r="23" spans="1:7" x14ac:dyDescent="0.2">
      <c r="A23" s="28" t="s">
        <v>28</v>
      </c>
      <c r="B23" s="6">
        <v>3859607.92</v>
      </c>
      <c r="C23" s="6">
        <v>-171281.09</v>
      </c>
      <c r="D23" s="6">
        <f>B23+C23</f>
        <v>3688326.83</v>
      </c>
      <c r="E23" s="6">
        <v>633376.93999999994</v>
      </c>
      <c r="F23" s="6">
        <v>633376.93999999994</v>
      </c>
      <c r="G23" s="6">
        <f t="shared" ref="G23:G31" si="7">D23-E23</f>
        <v>3054949.89</v>
      </c>
    </row>
    <row r="24" spans="1:7" x14ac:dyDescent="0.2">
      <c r="A24" s="28" t="s">
        <v>23</v>
      </c>
      <c r="B24" s="6">
        <v>0</v>
      </c>
      <c r="C24" s="6">
        <v>550000</v>
      </c>
      <c r="D24" s="6">
        <f t="shared" ref="D24:D31" si="8">B24+C24</f>
        <v>550000</v>
      </c>
      <c r="E24" s="6">
        <v>0</v>
      </c>
      <c r="F24" s="6">
        <v>0</v>
      </c>
      <c r="G24" s="6">
        <f t="shared" si="7"/>
        <v>550000</v>
      </c>
    </row>
    <row r="25" spans="1:7" x14ac:dyDescent="0.2">
      <c r="A25" s="28" t="s">
        <v>29</v>
      </c>
      <c r="B25" s="6">
        <v>0</v>
      </c>
      <c r="C25" s="6">
        <v>0</v>
      </c>
      <c r="D25" s="6">
        <f t="shared" si="8"/>
        <v>0</v>
      </c>
      <c r="E25" s="6">
        <v>0</v>
      </c>
      <c r="F25" s="6">
        <v>0</v>
      </c>
      <c r="G25" s="6">
        <f t="shared" si="7"/>
        <v>0</v>
      </c>
    </row>
    <row r="26" spans="1:7" x14ac:dyDescent="0.2">
      <c r="A26" s="28" t="s">
        <v>47</v>
      </c>
      <c r="B26" s="6">
        <v>0</v>
      </c>
      <c r="C26" s="6">
        <v>0</v>
      </c>
      <c r="D26" s="6">
        <f t="shared" si="8"/>
        <v>0</v>
      </c>
      <c r="E26" s="6">
        <v>0</v>
      </c>
      <c r="F26" s="6">
        <v>0</v>
      </c>
      <c r="G26" s="6">
        <f t="shared" si="7"/>
        <v>0</v>
      </c>
    </row>
    <row r="27" spans="1:7" x14ac:dyDescent="0.2">
      <c r="A27" s="28" t="s">
        <v>21</v>
      </c>
      <c r="B27" s="6">
        <v>0</v>
      </c>
      <c r="C27" s="6">
        <v>0</v>
      </c>
      <c r="D27" s="6">
        <f t="shared" si="8"/>
        <v>0</v>
      </c>
      <c r="E27" s="6">
        <v>0</v>
      </c>
      <c r="F27" s="6">
        <v>0</v>
      </c>
      <c r="G27" s="6">
        <f t="shared" si="7"/>
        <v>0</v>
      </c>
    </row>
    <row r="28" spans="1:7" x14ac:dyDescent="0.2">
      <c r="A28" s="28" t="s">
        <v>5</v>
      </c>
      <c r="B28" s="6">
        <v>0</v>
      </c>
      <c r="C28" s="6">
        <v>0</v>
      </c>
      <c r="D28" s="6">
        <f t="shared" si="8"/>
        <v>0</v>
      </c>
      <c r="E28" s="6">
        <v>0</v>
      </c>
      <c r="F28" s="6">
        <v>0</v>
      </c>
      <c r="G28" s="6">
        <f t="shared" si="7"/>
        <v>0</v>
      </c>
    </row>
    <row r="29" spans="1:7" x14ac:dyDescent="0.2">
      <c r="A29" s="28" t="s">
        <v>6</v>
      </c>
      <c r="B29" s="6">
        <v>1620548.49</v>
      </c>
      <c r="C29" s="6">
        <v>-29818.52</v>
      </c>
      <c r="D29" s="6">
        <f t="shared" si="8"/>
        <v>1590729.97</v>
      </c>
      <c r="E29" s="6">
        <v>207168.85</v>
      </c>
      <c r="F29" s="6">
        <v>207168.85</v>
      </c>
      <c r="G29" s="6">
        <f t="shared" si="7"/>
        <v>1383561.1199999999</v>
      </c>
    </row>
    <row r="30" spans="1:7" x14ac:dyDescent="0.2">
      <c r="A30" s="28" t="s">
        <v>48</v>
      </c>
      <c r="B30" s="6">
        <v>0</v>
      </c>
      <c r="C30" s="6">
        <v>0</v>
      </c>
      <c r="D30" s="6">
        <f t="shared" si="8"/>
        <v>0</v>
      </c>
      <c r="E30" s="6">
        <v>0</v>
      </c>
      <c r="F30" s="6">
        <v>0</v>
      </c>
      <c r="G30" s="6">
        <f t="shared" si="7"/>
        <v>0</v>
      </c>
    </row>
    <row r="31" spans="1:7" x14ac:dyDescent="0.2">
      <c r="A31" s="28" t="s">
        <v>30</v>
      </c>
      <c r="B31" s="6">
        <v>0</v>
      </c>
      <c r="C31" s="6">
        <v>0</v>
      </c>
      <c r="D31" s="6">
        <f t="shared" si="8"/>
        <v>0</v>
      </c>
      <c r="E31" s="6">
        <v>0</v>
      </c>
      <c r="F31" s="6">
        <v>0</v>
      </c>
      <c r="G31" s="6">
        <f t="shared" si="7"/>
        <v>0</v>
      </c>
    </row>
    <row r="32" spans="1:7" x14ac:dyDescent="0.2">
      <c r="A32" s="10" t="s">
        <v>31</v>
      </c>
      <c r="B32" s="16">
        <f t="shared" ref="B32:G32" si="9">SUM(B33:B36)</f>
        <v>0</v>
      </c>
      <c r="C32" s="16">
        <f t="shared" si="9"/>
        <v>0</v>
      </c>
      <c r="D32" s="16">
        <f t="shared" si="9"/>
        <v>0</v>
      </c>
      <c r="E32" s="16">
        <f t="shared" si="9"/>
        <v>0</v>
      </c>
      <c r="F32" s="16">
        <f t="shared" si="9"/>
        <v>0</v>
      </c>
      <c r="G32" s="16">
        <f t="shared" si="9"/>
        <v>0</v>
      </c>
    </row>
    <row r="33" spans="1:7" x14ac:dyDescent="0.2">
      <c r="A33" s="28" t="s">
        <v>49</v>
      </c>
      <c r="B33" s="6">
        <v>0</v>
      </c>
      <c r="C33" s="6">
        <v>0</v>
      </c>
      <c r="D33" s="6">
        <f>B33+C33</f>
        <v>0</v>
      </c>
      <c r="E33" s="6">
        <v>0</v>
      </c>
      <c r="F33" s="6">
        <v>0</v>
      </c>
      <c r="G33" s="6">
        <f t="shared" ref="G33:G36" si="10">D33-E33</f>
        <v>0</v>
      </c>
    </row>
    <row r="34" spans="1:7" ht="11.25" customHeight="1" x14ac:dyDescent="0.2">
      <c r="A34" s="28" t="s">
        <v>24</v>
      </c>
      <c r="B34" s="6">
        <v>0</v>
      </c>
      <c r="C34" s="6">
        <v>0</v>
      </c>
      <c r="D34" s="6">
        <f t="shared" ref="D34:D36" si="11">B34+C34</f>
        <v>0</v>
      </c>
      <c r="E34" s="6">
        <v>0</v>
      </c>
      <c r="F34" s="6">
        <v>0</v>
      </c>
      <c r="G34" s="6">
        <f t="shared" si="10"/>
        <v>0</v>
      </c>
    </row>
    <row r="35" spans="1:7" x14ac:dyDescent="0.2">
      <c r="A35" s="28" t="s">
        <v>32</v>
      </c>
      <c r="B35" s="6">
        <v>0</v>
      </c>
      <c r="C35" s="6">
        <v>0</v>
      </c>
      <c r="D35" s="6">
        <f t="shared" si="11"/>
        <v>0</v>
      </c>
      <c r="E35" s="6">
        <v>0</v>
      </c>
      <c r="F35" s="6">
        <v>0</v>
      </c>
      <c r="G35" s="6">
        <f t="shared" si="10"/>
        <v>0</v>
      </c>
    </row>
    <row r="36" spans="1:7" x14ac:dyDescent="0.2">
      <c r="A36" s="28" t="s">
        <v>7</v>
      </c>
      <c r="B36" s="6">
        <v>0</v>
      </c>
      <c r="C36" s="6">
        <v>0</v>
      </c>
      <c r="D36" s="6">
        <f t="shared" si="11"/>
        <v>0</v>
      </c>
      <c r="E36" s="6">
        <v>0</v>
      </c>
      <c r="F36" s="6">
        <v>0</v>
      </c>
      <c r="G36" s="6">
        <f t="shared" si="10"/>
        <v>0</v>
      </c>
    </row>
    <row r="37" spans="1:7" x14ac:dyDescent="0.2">
      <c r="A37" s="13" t="s">
        <v>50</v>
      </c>
      <c r="B37" s="19">
        <f t="shared" ref="B37:G37" si="12">SUM(B32+B22+B14+B5)</f>
        <v>313410865.52999997</v>
      </c>
      <c r="C37" s="19">
        <f t="shared" si="12"/>
        <v>55695233.75</v>
      </c>
      <c r="D37" s="19">
        <f t="shared" si="12"/>
        <v>369106099.27999997</v>
      </c>
      <c r="E37" s="19">
        <f t="shared" si="12"/>
        <v>78295461.780000001</v>
      </c>
      <c r="F37" s="19">
        <f t="shared" si="12"/>
        <v>78282297.799999997</v>
      </c>
      <c r="G37" s="19">
        <f t="shared" si="12"/>
        <v>290810637.5</v>
      </c>
    </row>
    <row r="39" spans="1:7" x14ac:dyDescent="0.2">
      <c r="A39" s="1" t="s">
        <v>120</v>
      </c>
    </row>
  </sheetData>
  <sheetProtection formatCells="0" formatColumns="0" formatRows="0" autoFilter="0"/>
  <mergeCells count="4">
    <mergeCell ref="B2:F2"/>
    <mergeCell ref="G2:G3"/>
    <mergeCell ref="A1:G1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compu 1</cp:lastModifiedBy>
  <cp:lastPrinted>2018-07-14T22:21:14Z</cp:lastPrinted>
  <dcterms:created xsi:type="dcterms:W3CDTF">2014-02-10T03:37:14Z</dcterms:created>
  <dcterms:modified xsi:type="dcterms:W3CDTF">2023-05-05T01:14:15Z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